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8800" windowHeight="12435"/>
  </bookViews>
  <sheets>
    <sheet name="Лист1" sheetId="1" r:id="rId1"/>
  </sheets>
  <definedNames>
    <definedName name="_GoBack" localSheetId="0">#REF!</definedName>
    <definedName name="Excel_BuiltIn_Print_Titles" localSheetId="0">Лист1!$8:$8</definedName>
    <definedName name="_xlnm.Print_Area" localSheetId="0">Лист1!$A$1:$AB$227</definedName>
  </definedNames>
  <calcPr calcId="152511"/>
</workbook>
</file>

<file path=xl/calcChain.xml><?xml version="1.0" encoding="utf-8"?>
<calcChain xmlns="http://schemas.openxmlformats.org/spreadsheetml/2006/main">
  <c r="V162" i="1" l="1"/>
  <c r="V145" i="1"/>
  <c r="AA170" i="1"/>
  <c r="V89" i="1" l="1"/>
  <c r="W89" i="1"/>
  <c r="X89" i="1"/>
  <c r="Y89" i="1"/>
  <c r="Z89" i="1"/>
  <c r="U89" i="1"/>
  <c r="AA85" i="1" l="1"/>
  <c r="AA143" i="1" l="1"/>
  <c r="W116" i="1"/>
  <c r="X116" i="1"/>
  <c r="Y116" i="1"/>
  <c r="Z116" i="1"/>
  <c r="V116" i="1"/>
  <c r="AA140" i="1"/>
  <c r="AA141" i="1"/>
  <c r="AA142" i="1"/>
  <c r="AA139" i="1"/>
  <c r="AA135" i="1"/>
  <c r="AA136" i="1"/>
  <c r="AA137" i="1"/>
  <c r="AA134" i="1"/>
  <c r="V53" i="1" l="1"/>
  <c r="W53" i="1"/>
  <c r="X53" i="1"/>
  <c r="Y53" i="1"/>
  <c r="Z53" i="1"/>
  <c r="U53" i="1"/>
  <c r="U52" i="1" l="1"/>
  <c r="AA74" i="1"/>
  <c r="AA72" i="1"/>
  <c r="AA71" i="1"/>
  <c r="AA69" i="1"/>
  <c r="AA53" i="1" l="1"/>
  <c r="Z196" i="1"/>
  <c r="Y196" i="1"/>
  <c r="X196" i="1"/>
  <c r="W196" i="1"/>
  <c r="AA199" i="1"/>
  <c r="AA131" i="1"/>
  <c r="Z18" i="1"/>
  <c r="Y18" i="1"/>
  <c r="X18" i="1"/>
  <c r="W18" i="1"/>
  <c r="V18" i="1"/>
  <c r="Z52" i="1" l="1"/>
  <c r="Y52" i="1"/>
  <c r="X52" i="1"/>
  <c r="W52" i="1"/>
  <c r="V52" i="1"/>
  <c r="W162" i="1" l="1"/>
  <c r="X162" i="1"/>
  <c r="Y162" i="1"/>
  <c r="Z162" i="1"/>
  <c r="U162" i="1"/>
  <c r="V109" i="1"/>
  <c r="W109" i="1"/>
  <c r="X109" i="1"/>
  <c r="Y109" i="1"/>
  <c r="Z109" i="1"/>
  <c r="AA162" i="1" l="1"/>
  <c r="V173" i="1"/>
  <c r="W173" i="1"/>
  <c r="X173" i="1"/>
  <c r="Y173" i="1"/>
  <c r="Z173" i="1"/>
  <c r="U173" i="1"/>
  <c r="AA117" i="1"/>
  <c r="AA51" i="1"/>
  <c r="AA201" i="1" l="1"/>
  <c r="AA124" i="1" l="1"/>
  <c r="AA122" i="1"/>
  <c r="AA120" i="1"/>
  <c r="AA119" i="1"/>
  <c r="AA118" i="1"/>
  <c r="AA114" i="1"/>
  <c r="AA112" i="1"/>
  <c r="AA111" i="1"/>
  <c r="AA104" i="1"/>
  <c r="AA102" i="1"/>
  <c r="AA100" i="1"/>
  <c r="AA95" i="1"/>
  <c r="AA94" i="1"/>
  <c r="AA92" i="1"/>
  <c r="AA91" i="1"/>
  <c r="AA83" i="1"/>
  <c r="AA81" i="1"/>
  <c r="AA80" i="1"/>
  <c r="AA78" i="1"/>
  <c r="AA67" i="1"/>
  <c r="AA66" i="1"/>
  <c r="AA65" i="1"/>
  <c r="AA64" i="1"/>
  <c r="AA62" i="1"/>
  <c r="AA61" i="1"/>
  <c r="AA60" i="1"/>
  <c r="AA59" i="1"/>
  <c r="AA57" i="1"/>
  <c r="AA56" i="1"/>
  <c r="AA55" i="1"/>
  <c r="AA54" i="1"/>
  <c r="AA47" i="1"/>
  <c r="AA46" i="1"/>
  <c r="AA41" i="1"/>
  <c r="AA39" i="1"/>
  <c r="AA37" i="1"/>
  <c r="AA36" i="1"/>
  <c r="AA35" i="1"/>
  <c r="AA28" i="1"/>
  <c r="AA27" i="1"/>
  <c r="AA26" i="1"/>
  <c r="AA25" i="1"/>
  <c r="AA22" i="1"/>
  <c r="AA21" i="1"/>
  <c r="AA20" i="1"/>
  <c r="AA89" i="1" l="1"/>
  <c r="AA18" i="1"/>
  <c r="AA52" i="1"/>
  <c r="AA109" i="1"/>
  <c r="W43" i="1" l="1"/>
  <c r="X43" i="1"/>
  <c r="Y43" i="1"/>
  <c r="Z43" i="1"/>
  <c r="W33" i="1"/>
  <c r="X33" i="1"/>
  <c r="Y33" i="1"/>
  <c r="Z33" i="1"/>
  <c r="U116" i="1"/>
  <c r="X17" i="1" l="1"/>
  <c r="W17" i="1"/>
  <c r="Y17" i="1"/>
  <c r="Z17" i="1"/>
  <c r="AA168" i="1"/>
  <c r="V205" i="1" l="1"/>
  <c r="W205" i="1"/>
  <c r="X205" i="1"/>
  <c r="Y205" i="1"/>
  <c r="Z205" i="1"/>
  <c r="V211" i="1"/>
  <c r="W211" i="1"/>
  <c r="X211" i="1"/>
  <c r="Y211" i="1"/>
  <c r="Z211" i="1"/>
  <c r="V218" i="1"/>
  <c r="W218" i="1"/>
  <c r="X218" i="1"/>
  <c r="Y218" i="1"/>
  <c r="Z218" i="1"/>
  <c r="V196" i="1"/>
  <c r="Y172" i="1"/>
  <c r="Z172" i="1"/>
  <c r="U196" i="1"/>
  <c r="W145" i="1"/>
  <c r="X145" i="1"/>
  <c r="Y145" i="1"/>
  <c r="Z145" i="1"/>
  <c r="U145" i="1"/>
  <c r="V155" i="1"/>
  <c r="W155" i="1"/>
  <c r="X155" i="1"/>
  <c r="Y155" i="1"/>
  <c r="Z155" i="1"/>
  <c r="U155" i="1"/>
  <c r="V76" i="1"/>
  <c r="W76" i="1"/>
  <c r="X76" i="1"/>
  <c r="Y76" i="1"/>
  <c r="Z76" i="1"/>
  <c r="U76" i="1"/>
  <c r="V97" i="1"/>
  <c r="W97" i="1"/>
  <c r="X97" i="1"/>
  <c r="Y97" i="1"/>
  <c r="Z97" i="1"/>
  <c r="U97" i="1"/>
  <c r="U109" i="1"/>
  <c r="AD196" i="1" l="1"/>
  <c r="W204" i="1"/>
  <c r="Y144" i="1"/>
  <c r="U172" i="1"/>
  <c r="X144" i="1"/>
  <c r="V172" i="1"/>
  <c r="Z204" i="1"/>
  <c r="V204" i="1"/>
  <c r="X75" i="1"/>
  <c r="Y204" i="1"/>
  <c r="Y75" i="1"/>
  <c r="U75" i="1"/>
  <c r="Z144" i="1"/>
  <c r="V144" i="1"/>
  <c r="W172" i="1"/>
  <c r="Z75" i="1"/>
  <c r="V75" i="1"/>
  <c r="W144" i="1"/>
  <c r="X172" i="1"/>
  <c r="X204" i="1"/>
  <c r="W75" i="1"/>
  <c r="AA42" i="1"/>
  <c r="AA214" i="1"/>
  <c r="AA213" i="1" l="1"/>
  <c r="AA211" i="1" s="1"/>
  <c r="AA207" i="1"/>
  <c r="AA205" i="1" s="1"/>
  <c r="AA195" i="1"/>
  <c r="AA180" i="1"/>
  <c r="AA184" i="1"/>
  <c r="AA193" i="1"/>
  <c r="AA191" i="1"/>
  <c r="AA178" i="1"/>
  <c r="AA177" i="1"/>
  <c r="AA176" i="1"/>
  <c r="AA160" i="1"/>
  <c r="AA158" i="1"/>
  <c r="AA153" i="1"/>
  <c r="AA152" i="1"/>
  <c r="AA129" i="1"/>
  <c r="V33" i="1"/>
  <c r="U33" i="1"/>
  <c r="U18" i="1"/>
  <c r="AA33" i="1" l="1"/>
  <c r="AA155" i="1"/>
  <c r="AA194" i="1"/>
  <c r="AA192" i="1"/>
  <c r="AA189" i="1"/>
  <c r="AA186" i="1"/>
  <c r="AA185" i="1"/>
  <c r="AA182" i="1"/>
  <c r="AA181" i="1"/>
  <c r="AA163" i="1"/>
  <c r="AA148" i="1"/>
  <c r="AA147" i="1"/>
  <c r="AA132" i="1"/>
  <c r="AA130" i="1"/>
  <c r="AA126" i="1"/>
  <c r="AA125" i="1"/>
  <c r="AA173" i="1" l="1"/>
  <c r="AA145" i="1"/>
  <c r="AA133" i="1"/>
  <c r="U144" i="1" l="1"/>
  <c r="AA164" i="1"/>
  <c r="AA144" i="1" l="1"/>
  <c r="AA165" i="1"/>
  <c r="U205" i="1" l="1"/>
  <c r="AA202" i="1"/>
  <c r="AA34" i="1" l="1"/>
  <c r="AA127" i="1" l="1"/>
  <c r="AA93" i="1"/>
  <c r="AA121" i="1" l="1"/>
  <c r="AA38" i="1" l="1"/>
  <c r="AA40" i="1"/>
  <c r="U218" i="1" l="1"/>
  <c r="AA220" i="1" l="1"/>
  <c r="AA218" i="1" s="1"/>
  <c r="AA204" i="1" s="1"/>
  <c r="U211" i="1"/>
  <c r="AA200" i="1"/>
  <c r="AA198" i="1"/>
  <c r="AA187" i="1"/>
  <c r="AA128" i="1"/>
  <c r="AA116" i="1" s="1"/>
  <c r="AA108" i="1"/>
  <c r="AA107" i="1"/>
  <c r="AA106" i="1"/>
  <c r="Z9" i="1"/>
  <c r="Y9" i="1"/>
  <c r="X9" i="1"/>
  <c r="W9" i="1"/>
  <c r="V43" i="1"/>
  <c r="U43" i="1"/>
  <c r="U17" i="1" s="1"/>
  <c r="AA196" i="1" l="1"/>
  <c r="AA172" i="1" s="1"/>
  <c r="V17" i="1"/>
  <c r="V9" i="1" s="1"/>
  <c r="AA76" i="1"/>
  <c r="AA97" i="1"/>
  <c r="U204" i="1"/>
  <c r="U9" i="1" s="1"/>
  <c r="AA43" i="1"/>
  <c r="AA17" i="1" l="1"/>
  <c r="AA75" i="1"/>
  <c r="AA9" i="1" l="1"/>
</calcChain>
</file>

<file path=xl/sharedStrings.xml><?xml version="1.0" encoding="utf-8"?>
<sst xmlns="http://schemas.openxmlformats.org/spreadsheetml/2006/main" count="406" uniqueCount="196">
  <si>
    <t>Характеристика муниципальной программы города Твери
«Развитие образования города Твери» на 2021-2026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</si>
  <si>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</si>
  <si>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</si>
  <si>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</si>
  <si>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</si>
  <si>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</si>
  <si>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</si>
  <si>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</si>
  <si>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</si>
  <si>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</si>
  <si>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</si>
  <si>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</si>
  <si>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</si>
  <si>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</si>
  <si>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</si>
  <si>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</si>
  <si>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</si>
  <si>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</si>
  <si>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</si>
  <si>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</si>
  <si>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</si>
  <si>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</si>
  <si>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</si>
  <si>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</si>
  <si>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</si>
  <si>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</si>
  <si>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тыс. руб.</t>
  </si>
  <si>
    <t xml:space="preserve">единиц </t>
  </si>
  <si>
    <t>единиц</t>
  </si>
  <si>
    <t>Показатель 2  «Количество дошкольных отделений общеобразовательных школ»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</si>
  <si>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</si>
  <si>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</si>
  <si>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Показатель 1 «Количество учреждений, в которых осуществлены мероприятия по укреплению материально-технической базы»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</si>
  <si>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</si>
  <si>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</si>
  <si>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2026 </t>
  </si>
  <si>
    <t>место</t>
  </si>
  <si>
    <t>Р</t>
  </si>
  <si>
    <t>P</t>
  </si>
  <si>
    <t>S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</si>
  <si>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</si>
  <si>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</si>
  <si>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</si>
  <si>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Показатель  1  «Количество муниципальных бюджетных общеобразовательных учреждений»</t>
  </si>
  <si>
    <t>Показатель  1 «Количество муниципальных бюджетных общеобразовательных учреждений»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</si>
  <si>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</si>
  <si>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</si>
  <si>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Показатель 1 «Доля общеобразовательных учреждений, занимающихся в две смены»</t>
  </si>
  <si>
    <t>Показатель 1 «Количество вновь введенных мест в общеобразовательных учреждениях»</t>
  </si>
  <si>
    <t>E</t>
  </si>
  <si>
    <r>
      <t>Задача 3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</si>
  <si>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</si>
  <si>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</si>
  <si>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</si>
  <si>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</si>
  <si>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</si>
  <si>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</si>
  <si>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</si>
  <si>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</si>
  <si>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</si>
  <si>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</si>
  <si>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</si>
  <si>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</si>
  <si>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</si>
  <si>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</si>
  <si>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</si>
  <si>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</si>
  <si>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</si>
  <si>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</si>
  <si>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</si>
  <si>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</si>
  <si>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</si>
  <si>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</si>
  <si>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</si>
  <si>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</si>
  <si>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</si>
  <si>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</si>
  <si>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</si>
  <si>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</si>
  <si>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</si>
  <si>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</si>
  <si>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</si>
  <si>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</si>
  <si>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</si>
  <si>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</si>
  <si>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</si>
  <si>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</si>
  <si>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</si>
  <si>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</si>
  <si>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</si>
  <si>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</si>
  <si>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</si>
  <si>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</si>
  <si>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</si>
  <si>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</si>
  <si>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</si>
  <si>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</si>
  <si>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</si>
  <si>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</si>
  <si>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</si>
  <si>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</si>
  <si>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</si>
  <si>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</si>
  <si>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</si>
  <si>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</si>
  <si>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>Показатель 1 «Количество учреждений, в которых проведены ремонтные работы»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</si>
  <si>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</si>
  <si>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</si>
  <si>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</si>
  <si>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</si>
  <si>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</si>
  <si>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</si>
  <si>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</si>
  <si>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</si>
  <si>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</si>
  <si>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</si>
  <si>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</si>
  <si>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</si>
  <si>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</si>
  <si>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</si>
  <si>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</si>
  <si>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</si>
  <si>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 xml:space="preserve"> ».</t>
  </si>
  <si>
    <t>L</t>
  </si>
  <si>
    <t>Показатель 1  «Количество классов, в которых осуществляется классное руководство»</t>
  </si>
  <si>
    <t>Е</t>
  </si>
  <si>
    <t>Показатель 1  «Количество созданных пунктов проведения основного государственного экзамена»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</si>
  <si>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</si>
  <si>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</si>
  <si>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Мероприятие 5.02 «Приобретение  оборудования, включая мебель и другие предметы длительного пользования»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</si>
  <si>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</si>
  <si>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</si>
  <si>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в которых приобретено оборудование»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</si>
  <si>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</si>
  <si>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Муниципальная программа, всего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</si>
  <si>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</si>
  <si>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</si>
  <si>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</si>
  <si>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</si>
  <si>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</si>
  <si>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</si>
  <si>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</si>
  <si>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</si>
  <si>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Мероприятие 2.01 «Обеспечение ремонтных работ, приобретение и установка спортивно-игрового оборудования, благоустройство территорий в муниципальных бюджетных дошкольных образовательных учреждениях»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</si>
  <si>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</si>
  <si>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</si>
  <si>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</si>
  <si>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</si>
  <si>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</si>
  <si>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</si>
  <si>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</si>
  <si>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</si>
  <si>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</si>
  <si>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 вновь введенных мест в муниципальных бюджетных  дошкольных образовательных учреждениях»</t>
  </si>
  <si>
    <t>Показатель 1 «Количество  вновь введенных мест в муниципальных бюджетных дошкольных образовательных учреждениях»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</si>
  <si>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</si>
  <si>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 4.01 «Детский сад на 190 мест, г.Тверь, Московский  район, ул. Склизкова»</t>
  </si>
  <si>
    <t xml:space="preserve">Мероприятие 4.02 «Детский сад в г.Тверь, Московский район, микрорайон «Южный», ул. Левитана» 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</si>
  <si>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</si>
  <si>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Мероприятие 2.02 «Средняя общеобразовательная школа на 1224 места в микрорайоне «Радужный»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</si>
  <si>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</si>
  <si>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</si>
  <si>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  <family val="2"/>
        <charset val="204"/>
      </rPr>
      <t>»</t>
    </r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</si>
  <si>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</si>
  <si>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</si>
  <si>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</si>
  <si>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</si>
  <si>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</si>
  <si>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</si>
  <si>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</t>
  </si>
  <si>
    <t>Показатель 3 «Количество школьников, получивших социальную поддержку в виде единовременной премии»</t>
  </si>
  <si>
    <t>Мероприятие  4.03 «Детский сад на 150 мест, г.Тверь, по ул. Планерная 1-й пер.Вагонников»</t>
  </si>
  <si>
    <t>Мероприятие 5.05 «Ремонт, устройство спортивного оборудования и плоскостных сооружений на территориях общеобразовательных  учреждений» (в т.ч. расходы в рамках реализации национального проекта  «Демография»  (ФП «Спорт - норма жизни»))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</si>
  <si>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«Укрепление материально-технической базы учреждений дополнительного образования»</t>
    </r>
  </si>
  <si>
    <t>Мероприятие 3.01 «Проведение ремонтных работ и благоустройства в учреждениях дополнительного образования»</t>
  </si>
  <si>
    <t>Показатель 1 «Количество учреждений, в которых проведены ремонтные работы и благоустройство»</t>
  </si>
  <si>
    <t>Показатель 2 «Количество обслуживаемых объектов»</t>
  </si>
  <si>
    <t>Административное мероприятие 3.02 «Осуществление контроля за проведением ремонтных работ и благоустройства в учреждениях дополнительного образования»</t>
  </si>
  <si>
    <t>Показатель 1 «Количество учреждений дополнительного образования, в которых осуществлен контроль за проведением ремонтных работ и благоустройства»</t>
  </si>
  <si>
    <t xml:space="preserve">Мероприятие 3.03 «Обеспечение комплексной безопасности зданий и  помещений учреждений дополнительного образования детей» </t>
  </si>
  <si>
    <t>Показатель 1 «Количество учреждений  дополнительного образования, осуществивших комплекс мер по противопожарной безопасности»</t>
  </si>
  <si>
    <t>Показатель 1 «Количество юридических лиц, индивидуальных предпринимателей, получивших субсидию»</t>
  </si>
  <si>
    <t>Мероприятие 1.06 «Cубсидия юридическим лицам (за исключением государственных (муниципальных) учреждений), индивидуальным предпринимателям, реализующим услуги в сфере отдыха и оздоровления детей в каникулярное время в загородных лагерях отдыха и оздоровления детей»</t>
  </si>
  <si>
    <t xml:space="preserve">Мероприятие 4.04 «Детский сад на 100 мест по адресу: г. Тверь, ул. Хрустальная» </t>
  </si>
  <si>
    <t xml:space="preserve">Мероприятие 4.05 «Детский сад на 220 мест с бассейном по адресу: г. Тверь, ул. Можайского» </t>
  </si>
  <si>
    <t>Показатель 2 «Количество  вновь введенных мест в муниципальных бюджетных дошкольных образовательных учреждениях»</t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</si>
  <si>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занятости»)</t>
    </r>
  </si>
  <si>
    <t>Показатель 1 «Количество комплектов разработанной (скорректированной) проектно-сметной документации»</t>
  </si>
  <si>
    <t>Показатель 2 «Количество педагогов, получивших  денежное вознаграждение за классное руководство»</t>
  </si>
  <si>
    <r>
      <t>Показатель 1 «Количество зданий, в которых выполнены работы  по капитальному ремон</t>
    </r>
    <r>
      <rPr>
        <sz val="14"/>
        <rFont val="Times New Roman"/>
        <family val="1"/>
        <charset val="204"/>
      </rPr>
      <t xml:space="preserve">ту и </t>
    </r>
    <r>
      <rPr>
        <sz val="14"/>
        <color rgb="FF000000"/>
        <rFont val="Times New Roman"/>
        <family val="1"/>
        <charset val="204"/>
      </rPr>
      <t>оснащению средствами обучения и воспитания»</t>
    </r>
  </si>
  <si>
    <t>Мероприятие 5.06   «Модернизация школьной системы образования города Твери (МОУ СОШ № 15)»</t>
  </si>
  <si>
    <t xml:space="preserve">Мероприятие 5.07 «Модернизация школьной системы образования города Твери (МОУ СОШ № 17)» </t>
  </si>
  <si>
    <t>Начальник управления образования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Н.В. Жуковская</t>
  </si>
  <si>
    <t>Мероприятие 3.04 «Приобретение и установка детских игровых комплексов»</t>
  </si>
  <si>
    <t>Показатель 1 «Количество установленных детских игровых комплексов»</t>
  </si>
  <si>
    <t>Приложение 2 
 к постановлению Администрации города Твери  
от «01» июля  2022  № 602
«Приложение  1 к муниципальной программе города Твери
«Развитие образования города Твери» на 2021 - 2026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</si>
</sst>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13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07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/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top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vertical="top"/>
    </xf>
    <xf numFmtId="0" fontId="1" fillId="2" borderId="0" xfId="0" applyNumberFormat="1" applyFont="1" applyFill="1"/>
    <xf numFmtId="164" fontId="3" fillId="0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164" fontId="9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top" wrapText="1"/>
    </xf>
    <xf numFmtId="166" fontId="1" fillId="0" borderId="0" xfId="0" applyNumberFormat="1" applyFont="1" applyFill="1"/>
    <xf numFmtId="2" fontId="1" fillId="0" borderId="0" xfId="0" applyNumberFormat="1" applyFont="1" applyFill="1"/>
    <xf numFmtId="0" fontId="3" fillId="0" borderId="1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/>
    <xf numFmtId="164" fontId="1" fillId="0" borderId="0" xfId="0" applyNumberFormat="1" applyFont="1" applyFill="1"/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/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left" vertical="top" wrapText="1"/>
    </xf>
    <xf numFmtId="0" fontId="2" fillId="0" borderId="13" xfId="0" applyNumberFormat="1" applyFont="1" applyFill="1" applyBorder="1" applyAlignment="1">
      <alignment horizontal="left" vertical="top" wrapText="1"/>
    </xf>
    <xf numFmtId="0" fontId="2" fillId="0" borderId="12" xfId="0" applyNumberFormat="1" applyFont="1" applyFill="1" applyBorder="1" applyAlignment="1">
      <alignment horizontal="left" vertical="top" wrapText="1"/>
    </xf>
    <xf numFmtId="0" fontId="6" fillId="0" borderId="14" xfId="0" applyNumberFormat="1" applyFont="1" applyFill="1" applyBorder="1" applyAlignment="1">
      <alignment horizontal="left" vertical="top" wrapText="1"/>
    </xf>
    <xf numFmtId="0" fontId="6" fillId="0" borderId="12" xfId="0" applyNumberFormat="1" applyFont="1" applyFill="1" applyBorder="1" applyAlignment="1">
      <alignment horizontal="left" vertical="top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left" vertical="center" wrapText="1"/>
    </xf>
    <xf numFmtId="0" fontId="6" fillId="0" borderId="1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vertical="top" wrapText="1"/>
    </xf>
    <xf numFmtId="0" fontId="6" fillId="0" borderId="12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vertical="center" wrapText="1"/>
    </xf>
    <xf numFmtId="0" fontId="6" fillId="0" borderId="13" xfId="0" applyNumberFormat="1" applyFont="1" applyFill="1" applyBorder="1" applyAlignment="1">
      <alignment vertical="center" wrapText="1"/>
    </xf>
    <xf numFmtId="0" fontId="6" fillId="0" borderId="12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12" xfId="0" applyNumberFormat="1" applyFont="1" applyFill="1" applyBorder="1" applyAlignment="1">
      <alignment horizontal="left" vertical="center" wrapText="1"/>
    </xf>
    <xf numFmtId="0" fontId="6" fillId="0" borderId="1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33"/>
  <sheetViews>
    <sheetView tabSelected="1" view="pageBreakPreview" zoomScale="65" zoomScaleNormal="65" zoomScaleSheetLayoutView="65" workbookViewId="0">
      <selection activeCell="B1" sqref="B1:AB1"/>
    </sheetView>
  </sheetViews>
  <sheetFormatPr defaultColWidth="8.85546875" defaultRowHeight="18.75" x14ac:dyDescent="0.3"/>
  <cols>
    <col min="1" max="1" width="4" style="1" customWidth="1"/>
    <col min="2" max="12" width="4.42578125" style="1" customWidth="1"/>
    <col min="13" max="13" width="4.85546875" style="1" customWidth="1"/>
    <col min="14" max="18" width="4.42578125" style="1" customWidth="1"/>
    <col min="19" max="19" width="91.5703125" style="2" customWidth="1"/>
    <col min="20" max="20" width="12.85546875" style="1" customWidth="1"/>
    <col min="21" max="21" width="20.140625" style="19" customWidth="1"/>
    <col min="22" max="22" width="17.85546875" style="19" customWidth="1"/>
    <col min="23" max="23" width="18" style="19" customWidth="1"/>
    <col min="24" max="24" width="15.5703125" style="19" customWidth="1"/>
    <col min="25" max="25" width="16.42578125" style="19" customWidth="1"/>
    <col min="26" max="26" width="16.140625" style="19" customWidth="1"/>
    <col min="27" max="27" width="20" style="19" customWidth="1"/>
    <col min="28" max="28" width="11.85546875" style="1" customWidth="1"/>
    <col min="29" max="29" width="8.85546875" style="1"/>
    <col min="30" max="30" width="13.7109375" style="1" customWidth="1"/>
    <col min="31" max="16384" width="8.85546875" style="1"/>
  </cols>
  <sheetData>
    <row r="1" spans="2:30" ht="138" customHeight="1" x14ac:dyDescent="0.3">
      <c r="B1" s="91" t="s">
        <v>195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2:30" ht="39.75" customHeight="1" x14ac:dyDescent="0.25">
      <c r="B2" s="92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2:30" ht="39.7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6"/>
      <c r="U3" s="7"/>
      <c r="V3" s="7"/>
      <c r="W3" s="7"/>
      <c r="X3" s="7"/>
      <c r="Y3" s="7"/>
      <c r="Z3" s="7"/>
      <c r="AA3" s="7"/>
      <c r="AB3" s="6"/>
    </row>
    <row r="4" spans="2:30" ht="24" customHeight="1" x14ac:dyDescent="0.3">
      <c r="B4" s="93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2:30" ht="15" customHeight="1" x14ac:dyDescent="0.25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6"/>
    </row>
    <row r="6" spans="2:30" ht="38.25" customHeight="1" x14ac:dyDescent="0.25">
      <c r="B6" s="83" t="s">
        <v>2</v>
      </c>
      <c r="C6" s="97"/>
      <c r="D6" s="98"/>
      <c r="E6" s="83" t="s">
        <v>3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  <c r="S6" s="102" t="s">
        <v>4</v>
      </c>
      <c r="T6" s="83" t="s">
        <v>5</v>
      </c>
      <c r="U6" s="83" t="s">
        <v>6</v>
      </c>
      <c r="V6" s="84"/>
      <c r="W6" s="84"/>
      <c r="X6" s="84"/>
      <c r="Y6" s="84"/>
      <c r="Z6" s="85"/>
      <c r="AA6" s="83" t="s">
        <v>7</v>
      </c>
      <c r="AB6" s="85"/>
      <c r="AC6" s="5"/>
      <c r="AD6" s="5"/>
    </row>
    <row r="7" spans="2:30" ht="63" customHeight="1" x14ac:dyDescent="0.25">
      <c r="B7" s="99"/>
      <c r="C7" s="100"/>
      <c r="D7" s="101"/>
      <c r="E7" s="83" t="s">
        <v>8</v>
      </c>
      <c r="F7" s="85"/>
      <c r="G7" s="83" t="s">
        <v>9</v>
      </c>
      <c r="H7" s="85"/>
      <c r="I7" s="83" t="s">
        <v>10</v>
      </c>
      <c r="J7" s="84"/>
      <c r="K7" s="84"/>
      <c r="L7" s="84"/>
      <c r="M7" s="84"/>
      <c r="N7" s="84"/>
      <c r="O7" s="84"/>
      <c r="P7" s="84"/>
      <c r="Q7" s="84"/>
      <c r="R7" s="85"/>
      <c r="S7" s="103"/>
      <c r="T7" s="104"/>
      <c r="U7" s="58">
        <v>2021</v>
      </c>
      <c r="V7" s="58">
        <v>2022</v>
      </c>
      <c r="W7" s="58">
        <v>2023</v>
      </c>
      <c r="X7" s="58">
        <v>2024</v>
      </c>
      <c r="Y7" s="58">
        <v>2025</v>
      </c>
      <c r="Z7" s="58">
        <v>2026</v>
      </c>
      <c r="AA7" s="58" t="s">
        <v>11</v>
      </c>
      <c r="AB7" s="8" t="s">
        <v>12</v>
      </c>
      <c r="AC7" s="5"/>
      <c r="AD7" s="5"/>
    </row>
    <row r="8" spans="2:30" ht="15.75" x14ac:dyDescent="0.25"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5"/>
      <c r="AD8" s="5"/>
    </row>
    <row r="9" spans="2:30" ht="25.5" customHeight="1" x14ac:dyDescent="0.25">
      <c r="B9" s="4">
        <v>0</v>
      </c>
      <c r="C9" s="4">
        <v>1</v>
      </c>
      <c r="D9" s="4">
        <v>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9" t="s">
        <v>134</v>
      </c>
      <c r="T9" s="58" t="s">
        <v>13</v>
      </c>
      <c r="U9" s="20">
        <f t="shared" ref="U9:AA9" si="0">U17+U75+U144+U172+U204</f>
        <v>5592819.7000000002</v>
      </c>
      <c r="V9" s="20">
        <f t="shared" si="0"/>
        <v>5160724</v>
      </c>
      <c r="W9" s="20">
        <f t="shared" si="0"/>
        <v>4929303.9000000013</v>
      </c>
      <c r="X9" s="20">
        <f t="shared" si="0"/>
        <v>4820915.4000000013</v>
      </c>
      <c r="Y9" s="20">
        <f t="shared" si="0"/>
        <v>4822481.3000000007</v>
      </c>
      <c r="Z9" s="20">
        <f t="shared" si="0"/>
        <v>4822521.3000000007</v>
      </c>
      <c r="AA9" s="20">
        <f t="shared" si="0"/>
        <v>30148765.600000005</v>
      </c>
      <c r="AB9" s="10">
        <v>2026</v>
      </c>
      <c r="AC9" s="5"/>
      <c r="AD9" s="5"/>
    </row>
    <row r="10" spans="2:30" ht="75.7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7" t="s">
        <v>14</v>
      </c>
      <c r="T10" s="51"/>
      <c r="U10" s="51"/>
      <c r="V10" s="51"/>
      <c r="W10" s="51"/>
      <c r="X10" s="51"/>
      <c r="Y10" s="51" t="s">
        <v>15</v>
      </c>
      <c r="Z10" s="51"/>
      <c r="AA10" s="51"/>
      <c r="AB10" s="51"/>
      <c r="AC10" s="5"/>
      <c r="AD10" s="5"/>
    </row>
    <row r="11" spans="2:30" ht="77.2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7" t="s">
        <v>16</v>
      </c>
      <c r="T11" s="51" t="s">
        <v>17</v>
      </c>
      <c r="U11" s="21">
        <v>77.7</v>
      </c>
      <c r="V11" s="21">
        <v>77.7</v>
      </c>
      <c r="W11" s="21">
        <v>77.7</v>
      </c>
      <c r="X11" s="21">
        <v>77.8</v>
      </c>
      <c r="Y11" s="21">
        <v>77.8</v>
      </c>
      <c r="Z11" s="21">
        <v>77.900000000000006</v>
      </c>
      <c r="AA11" s="21">
        <v>77.900000000000006</v>
      </c>
      <c r="AB11" s="51">
        <v>2026</v>
      </c>
      <c r="AC11" s="5"/>
      <c r="AD11" s="5"/>
    </row>
    <row r="12" spans="2:30" ht="37.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7" t="s">
        <v>18</v>
      </c>
      <c r="T12" s="51" t="s">
        <v>17</v>
      </c>
      <c r="U12" s="21">
        <v>100</v>
      </c>
      <c r="V12" s="21">
        <v>100</v>
      </c>
      <c r="W12" s="21">
        <v>100</v>
      </c>
      <c r="X12" s="21">
        <v>100</v>
      </c>
      <c r="Y12" s="21">
        <v>100</v>
      </c>
      <c r="Z12" s="21">
        <v>100</v>
      </c>
      <c r="AA12" s="21">
        <v>100</v>
      </c>
      <c r="AB12" s="51">
        <v>2026</v>
      </c>
      <c r="AC12" s="5"/>
      <c r="AD12" s="5"/>
    </row>
    <row r="13" spans="2:30" ht="60.75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7" t="s">
        <v>19</v>
      </c>
      <c r="T13" s="51" t="s">
        <v>17</v>
      </c>
      <c r="U13" s="21">
        <v>93</v>
      </c>
      <c r="V13" s="21">
        <v>93</v>
      </c>
      <c r="W13" s="21">
        <v>93</v>
      </c>
      <c r="X13" s="21">
        <v>93</v>
      </c>
      <c r="Y13" s="21">
        <v>93</v>
      </c>
      <c r="Z13" s="21">
        <v>94</v>
      </c>
      <c r="AA13" s="21">
        <v>94</v>
      </c>
      <c r="AB13" s="51">
        <v>2026</v>
      </c>
      <c r="AC13" s="5"/>
      <c r="AD13" s="5"/>
    </row>
    <row r="14" spans="2:30" ht="58.5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7" t="s">
        <v>20</v>
      </c>
      <c r="T14" s="51" t="s">
        <v>17</v>
      </c>
      <c r="U14" s="21">
        <v>21.3</v>
      </c>
      <c r="V14" s="21">
        <v>21.3</v>
      </c>
      <c r="W14" s="21">
        <v>21.3</v>
      </c>
      <c r="X14" s="21">
        <v>20.7</v>
      </c>
      <c r="Y14" s="21">
        <v>20.7</v>
      </c>
      <c r="Z14" s="21">
        <v>20.7</v>
      </c>
      <c r="AA14" s="21">
        <v>20.7</v>
      </c>
      <c r="AB14" s="51">
        <v>2026</v>
      </c>
      <c r="AC14" s="5"/>
      <c r="AD14" s="5"/>
    </row>
    <row r="15" spans="2:30" ht="93.7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7" t="s">
        <v>21</v>
      </c>
      <c r="T15" s="51" t="s">
        <v>17</v>
      </c>
      <c r="U15" s="21">
        <v>97.2</v>
      </c>
      <c r="V15" s="21">
        <v>97.4</v>
      </c>
      <c r="W15" s="21">
        <v>97.5</v>
      </c>
      <c r="X15" s="21">
        <v>97.6</v>
      </c>
      <c r="Y15" s="21">
        <v>97.9</v>
      </c>
      <c r="Z15" s="21">
        <v>98</v>
      </c>
      <c r="AA15" s="21">
        <v>98</v>
      </c>
      <c r="AB15" s="51">
        <v>2026</v>
      </c>
      <c r="AC15" s="5"/>
      <c r="AD15" s="5"/>
    </row>
    <row r="16" spans="2:30" ht="76.5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7" t="s">
        <v>22</v>
      </c>
      <c r="T16" s="51" t="s">
        <v>17</v>
      </c>
      <c r="U16" s="21">
        <v>76.599999999999994</v>
      </c>
      <c r="V16" s="21">
        <v>78</v>
      </c>
      <c r="W16" s="21">
        <v>79</v>
      </c>
      <c r="X16" s="21">
        <v>80</v>
      </c>
      <c r="Y16" s="21">
        <v>80</v>
      </c>
      <c r="Z16" s="21">
        <v>80</v>
      </c>
      <c r="AA16" s="21">
        <v>80</v>
      </c>
      <c r="AB16" s="51">
        <v>2026</v>
      </c>
      <c r="AC16" s="5"/>
      <c r="AD16" s="5"/>
    </row>
    <row r="17" spans="2:30" s="5" customFormat="1" ht="23.25" customHeight="1" x14ac:dyDescent="0.25">
      <c r="B17" s="4">
        <v>0</v>
      </c>
      <c r="C17" s="4">
        <v>1</v>
      </c>
      <c r="D17" s="4">
        <v>1</v>
      </c>
      <c r="E17" s="4">
        <v>0</v>
      </c>
      <c r="F17" s="4">
        <v>7</v>
      </c>
      <c r="G17" s="4">
        <v>0</v>
      </c>
      <c r="H17" s="4">
        <v>0</v>
      </c>
      <c r="I17" s="4">
        <v>0</v>
      </c>
      <c r="J17" s="4">
        <v>1</v>
      </c>
      <c r="K17" s="4">
        <v>1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9" t="s">
        <v>23</v>
      </c>
      <c r="T17" s="10" t="s">
        <v>13</v>
      </c>
      <c r="U17" s="20">
        <f t="shared" ref="U17:AA17" si="1">U18+U33+U43+U52</f>
        <v>2508690.1</v>
      </c>
      <c r="V17" s="20">
        <f t="shared" si="1"/>
        <v>2253211.6</v>
      </c>
      <c r="W17" s="20">
        <f t="shared" si="1"/>
        <v>2017082.9000000001</v>
      </c>
      <c r="X17" s="20">
        <f t="shared" si="1"/>
        <v>2016343.4000000001</v>
      </c>
      <c r="Y17" s="20">
        <f t="shared" si="1"/>
        <v>2009052.4000000001</v>
      </c>
      <c r="Z17" s="20">
        <f t="shared" si="1"/>
        <v>2009052.4000000001</v>
      </c>
      <c r="AA17" s="20">
        <f t="shared" si="1"/>
        <v>12813432.800000001</v>
      </c>
      <c r="AB17" s="47">
        <v>2026</v>
      </c>
    </row>
    <row r="18" spans="2:30" s="5" customFormat="1" ht="56.25" x14ac:dyDescent="0.25">
      <c r="B18" s="4">
        <v>0</v>
      </c>
      <c r="C18" s="4">
        <v>1</v>
      </c>
      <c r="D18" s="4">
        <v>1</v>
      </c>
      <c r="E18" s="4">
        <v>0</v>
      </c>
      <c r="F18" s="4">
        <v>7</v>
      </c>
      <c r="G18" s="4">
        <v>0</v>
      </c>
      <c r="H18" s="4">
        <v>0</v>
      </c>
      <c r="I18" s="4">
        <v>0</v>
      </c>
      <c r="J18" s="4">
        <v>1</v>
      </c>
      <c r="K18" s="4">
        <v>1</v>
      </c>
      <c r="L18" s="4">
        <v>0</v>
      </c>
      <c r="M18" s="4">
        <v>1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11" t="s">
        <v>165</v>
      </c>
      <c r="T18" s="54" t="s">
        <v>13</v>
      </c>
      <c r="U18" s="23">
        <f t="shared" ref="U18:AA18" si="2">U20+U22+U25+U26+U27+U28+U21</f>
        <v>1861374.3</v>
      </c>
      <c r="V18" s="23">
        <f t="shared" si="2"/>
        <v>1862103.9</v>
      </c>
      <c r="W18" s="23">
        <f t="shared" si="2"/>
        <v>1858382.4000000001</v>
      </c>
      <c r="X18" s="23">
        <f t="shared" si="2"/>
        <v>1860382.4000000001</v>
      </c>
      <c r="Y18" s="23">
        <f t="shared" si="2"/>
        <v>1863851.4000000001</v>
      </c>
      <c r="Z18" s="23">
        <f t="shared" si="2"/>
        <v>1863851.4000000001</v>
      </c>
      <c r="AA18" s="23">
        <f t="shared" si="2"/>
        <v>11169945.800000001</v>
      </c>
      <c r="AB18" s="12">
        <v>2026</v>
      </c>
    </row>
    <row r="19" spans="2:30" ht="40.5" customHeight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7" t="s">
        <v>24</v>
      </c>
      <c r="T19" s="51" t="s">
        <v>25</v>
      </c>
      <c r="U19" s="24">
        <v>23211</v>
      </c>
      <c r="V19" s="24">
        <v>23591</v>
      </c>
      <c r="W19" s="24">
        <v>23591</v>
      </c>
      <c r="X19" s="24">
        <v>23591</v>
      </c>
      <c r="Y19" s="24">
        <v>23591</v>
      </c>
      <c r="Z19" s="24">
        <v>23591</v>
      </c>
      <c r="AA19" s="24">
        <v>23591</v>
      </c>
      <c r="AB19" s="51">
        <v>2026</v>
      </c>
      <c r="AC19" s="5"/>
      <c r="AD19" s="5"/>
    </row>
    <row r="20" spans="2:30" ht="34.5" customHeight="1" x14ac:dyDescent="0.25">
      <c r="B20" s="4">
        <v>0</v>
      </c>
      <c r="C20" s="4">
        <v>1</v>
      </c>
      <c r="D20" s="4">
        <v>1</v>
      </c>
      <c r="E20" s="4">
        <v>0</v>
      </c>
      <c r="F20" s="4">
        <v>7</v>
      </c>
      <c r="G20" s="4">
        <v>0</v>
      </c>
      <c r="H20" s="4">
        <v>1</v>
      </c>
      <c r="I20" s="4">
        <v>0</v>
      </c>
      <c r="J20" s="4">
        <v>1</v>
      </c>
      <c r="K20" s="4">
        <v>1</v>
      </c>
      <c r="L20" s="4">
        <v>0</v>
      </c>
      <c r="M20" s="4">
        <v>1</v>
      </c>
      <c r="N20" s="4">
        <v>9</v>
      </c>
      <c r="O20" s="4">
        <v>9</v>
      </c>
      <c r="P20" s="4">
        <v>9</v>
      </c>
      <c r="Q20" s="4">
        <v>9</v>
      </c>
      <c r="R20" s="4">
        <v>9</v>
      </c>
      <c r="S20" s="68" t="s">
        <v>138</v>
      </c>
      <c r="T20" s="70" t="s">
        <v>26</v>
      </c>
      <c r="U20" s="25">
        <v>680137.6</v>
      </c>
      <c r="V20" s="25">
        <v>701500.1</v>
      </c>
      <c r="W20" s="25">
        <v>703297.3</v>
      </c>
      <c r="X20" s="25">
        <v>705297.3</v>
      </c>
      <c r="Y20" s="25">
        <v>705297.3</v>
      </c>
      <c r="Z20" s="25">
        <v>705297.3</v>
      </c>
      <c r="AA20" s="25">
        <f>U20+V20+W20+X20+Y20+Z20</f>
        <v>4200826.8999999994</v>
      </c>
      <c r="AB20" s="48">
        <v>2026</v>
      </c>
      <c r="AC20" s="5"/>
      <c r="AD20" s="5"/>
    </row>
    <row r="21" spans="2:30" ht="24" customHeight="1" x14ac:dyDescent="0.25">
      <c r="B21" s="4">
        <v>0</v>
      </c>
      <c r="C21" s="4">
        <v>1</v>
      </c>
      <c r="D21" s="4">
        <v>1</v>
      </c>
      <c r="E21" s="4">
        <v>0</v>
      </c>
      <c r="F21" s="4">
        <v>7</v>
      </c>
      <c r="G21" s="4">
        <v>0</v>
      </c>
      <c r="H21" s="4">
        <v>2</v>
      </c>
      <c r="I21" s="4">
        <v>0</v>
      </c>
      <c r="J21" s="4">
        <v>1</v>
      </c>
      <c r="K21" s="4">
        <v>1</v>
      </c>
      <c r="L21" s="4">
        <v>0</v>
      </c>
      <c r="M21" s="4">
        <v>1</v>
      </c>
      <c r="N21" s="4">
        <v>9</v>
      </c>
      <c r="O21" s="4">
        <v>9</v>
      </c>
      <c r="P21" s="4">
        <v>9</v>
      </c>
      <c r="Q21" s="4">
        <v>9</v>
      </c>
      <c r="R21" s="4">
        <v>9</v>
      </c>
      <c r="S21" s="88"/>
      <c r="T21" s="79"/>
      <c r="U21" s="25">
        <v>74316.100000000006</v>
      </c>
      <c r="V21" s="25">
        <v>74204.600000000006</v>
      </c>
      <c r="W21" s="25">
        <v>74205.8</v>
      </c>
      <c r="X21" s="25">
        <v>74205.8</v>
      </c>
      <c r="Y21" s="25">
        <v>74205.8</v>
      </c>
      <c r="Z21" s="25">
        <v>74205.8</v>
      </c>
      <c r="AA21" s="25">
        <f>U21+V21+W21+X21+Y21+Z21</f>
        <v>445343.89999999997</v>
      </c>
      <c r="AB21" s="51">
        <v>2026</v>
      </c>
      <c r="AC21" s="5"/>
      <c r="AD21" s="5"/>
    </row>
    <row r="22" spans="2:30" ht="34.5" customHeight="1" x14ac:dyDescent="0.25">
      <c r="B22" s="4">
        <v>0</v>
      </c>
      <c r="C22" s="4">
        <v>1</v>
      </c>
      <c r="D22" s="4">
        <v>1</v>
      </c>
      <c r="E22" s="4">
        <v>1</v>
      </c>
      <c r="F22" s="4">
        <v>0</v>
      </c>
      <c r="G22" s="4">
        <v>0</v>
      </c>
      <c r="H22" s="4">
        <v>4</v>
      </c>
      <c r="I22" s="4">
        <v>0</v>
      </c>
      <c r="J22" s="4">
        <v>1</v>
      </c>
      <c r="K22" s="4">
        <v>1</v>
      </c>
      <c r="L22" s="4">
        <v>0</v>
      </c>
      <c r="M22" s="4">
        <v>1</v>
      </c>
      <c r="N22" s="4">
        <v>9</v>
      </c>
      <c r="O22" s="4">
        <v>9</v>
      </c>
      <c r="P22" s="4">
        <v>9</v>
      </c>
      <c r="Q22" s="4">
        <v>9</v>
      </c>
      <c r="R22" s="4">
        <v>9</v>
      </c>
      <c r="S22" s="88"/>
      <c r="T22" s="79"/>
      <c r="U22" s="25">
        <v>43.8</v>
      </c>
      <c r="V22" s="25">
        <v>15.2</v>
      </c>
      <c r="W22" s="25">
        <v>0</v>
      </c>
      <c r="X22" s="25">
        <v>0</v>
      </c>
      <c r="Y22" s="25">
        <v>0</v>
      </c>
      <c r="Z22" s="25">
        <v>0</v>
      </c>
      <c r="AA22" s="25">
        <f>U22+V22+W22+X22+Y22+Z22</f>
        <v>59</v>
      </c>
      <c r="AB22" s="51">
        <v>2022</v>
      </c>
      <c r="AC22" s="5"/>
      <c r="AD22" s="5"/>
    </row>
    <row r="23" spans="2:30" ht="56.2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7" t="s">
        <v>161</v>
      </c>
      <c r="T23" s="51" t="s">
        <v>27</v>
      </c>
      <c r="U23" s="51">
        <v>81</v>
      </c>
      <c r="V23" s="51">
        <v>82</v>
      </c>
      <c r="W23" s="51">
        <v>83</v>
      </c>
      <c r="X23" s="51">
        <v>83</v>
      </c>
      <c r="Y23" s="51">
        <v>83</v>
      </c>
      <c r="Z23" s="51">
        <v>83</v>
      </c>
      <c r="AA23" s="51">
        <v>83</v>
      </c>
      <c r="AB23" s="51">
        <v>2026</v>
      </c>
      <c r="AC23" s="5"/>
      <c r="AD23" s="5"/>
    </row>
    <row r="24" spans="2:30" ht="40.5" customHeight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7" t="s">
        <v>139</v>
      </c>
      <c r="T24" s="51" t="s">
        <v>28</v>
      </c>
      <c r="U24" s="51">
        <v>17</v>
      </c>
      <c r="V24" s="51">
        <v>16</v>
      </c>
      <c r="W24" s="51">
        <v>16</v>
      </c>
      <c r="X24" s="51">
        <v>16</v>
      </c>
      <c r="Y24" s="51">
        <v>16</v>
      </c>
      <c r="Z24" s="51">
        <v>16</v>
      </c>
      <c r="AA24" s="51">
        <v>16</v>
      </c>
      <c r="AB24" s="51">
        <v>2026</v>
      </c>
      <c r="AC24" s="5"/>
      <c r="AD24" s="5"/>
    </row>
    <row r="25" spans="2:30" ht="21" customHeight="1" x14ac:dyDescent="0.25">
      <c r="B25" s="4">
        <v>0</v>
      </c>
      <c r="C25" s="4">
        <v>1</v>
      </c>
      <c r="D25" s="4">
        <v>1</v>
      </c>
      <c r="E25" s="4">
        <v>0</v>
      </c>
      <c r="F25" s="4">
        <v>7</v>
      </c>
      <c r="G25" s="4">
        <v>0</v>
      </c>
      <c r="H25" s="4">
        <v>1</v>
      </c>
      <c r="I25" s="4">
        <v>0</v>
      </c>
      <c r="J25" s="4">
        <v>1</v>
      </c>
      <c r="K25" s="4">
        <v>1</v>
      </c>
      <c r="L25" s="4">
        <v>0</v>
      </c>
      <c r="M25" s="4">
        <v>1</v>
      </c>
      <c r="N25" s="4">
        <v>1</v>
      </c>
      <c r="O25" s="4">
        <v>0</v>
      </c>
      <c r="P25" s="4">
        <v>7</v>
      </c>
      <c r="Q25" s="4">
        <v>4</v>
      </c>
      <c r="R25" s="4">
        <v>0</v>
      </c>
      <c r="S25" s="80" t="s">
        <v>140</v>
      </c>
      <c r="T25" s="63" t="s">
        <v>26</v>
      </c>
      <c r="U25" s="25">
        <v>991876.5</v>
      </c>
      <c r="V25" s="26">
        <v>965612.5</v>
      </c>
      <c r="W25" s="26">
        <v>965620.4</v>
      </c>
      <c r="X25" s="26">
        <v>965620.4</v>
      </c>
      <c r="Y25" s="26">
        <v>969089.4</v>
      </c>
      <c r="Z25" s="26">
        <v>969089.4</v>
      </c>
      <c r="AA25" s="25">
        <f>U25+V25+W25+X25+Y25+Z25</f>
        <v>5826908.6000000006</v>
      </c>
      <c r="AB25" s="51">
        <v>2026</v>
      </c>
      <c r="AC25" s="5"/>
      <c r="AD25" s="5"/>
    </row>
    <row r="26" spans="2:30" ht="24.75" customHeight="1" x14ac:dyDescent="0.25">
      <c r="B26" s="4">
        <v>0</v>
      </c>
      <c r="C26" s="4">
        <v>1</v>
      </c>
      <c r="D26" s="4">
        <v>1</v>
      </c>
      <c r="E26" s="4">
        <v>0</v>
      </c>
      <c r="F26" s="4">
        <v>7</v>
      </c>
      <c r="G26" s="4">
        <v>0</v>
      </c>
      <c r="H26" s="4">
        <v>2</v>
      </c>
      <c r="I26" s="4">
        <v>0</v>
      </c>
      <c r="J26" s="4">
        <v>1</v>
      </c>
      <c r="K26" s="4">
        <v>1</v>
      </c>
      <c r="L26" s="4">
        <v>0</v>
      </c>
      <c r="M26" s="4">
        <v>1</v>
      </c>
      <c r="N26" s="4">
        <v>1</v>
      </c>
      <c r="O26" s="4">
        <v>0</v>
      </c>
      <c r="P26" s="4">
        <v>7</v>
      </c>
      <c r="Q26" s="4">
        <v>5</v>
      </c>
      <c r="R26" s="4">
        <v>0</v>
      </c>
      <c r="S26" s="81"/>
      <c r="T26" s="79"/>
      <c r="U26" s="25">
        <v>114938.1</v>
      </c>
      <c r="V26" s="26">
        <v>120758.7</v>
      </c>
      <c r="W26" s="26">
        <v>115258.9</v>
      </c>
      <c r="X26" s="26">
        <v>115258.9</v>
      </c>
      <c r="Y26" s="26">
        <v>115258.9</v>
      </c>
      <c r="Z26" s="26">
        <v>115258.9</v>
      </c>
      <c r="AA26" s="25">
        <f>U26+V26+W26+X26+Y26+Z26</f>
        <v>696732.4</v>
      </c>
      <c r="AB26" s="51">
        <v>2026</v>
      </c>
      <c r="AC26" s="5"/>
      <c r="AD26" s="5"/>
    </row>
    <row r="27" spans="2:30" ht="25.5" customHeight="1" x14ac:dyDescent="0.25">
      <c r="B27" s="4">
        <v>0</v>
      </c>
      <c r="C27" s="4">
        <v>1</v>
      </c>
      <c r="D27" s="4">
        <v>1</v>
      </c>
      <c r="E27" s="4">
        <v>1</v>
      </c>
      <c r="F27" s="4">
        <v>0</v>
      </c>
      <c r="G27" s="4">
        <v>0</v>
      </c>
      <c r="H27" s="4">
        <v>4</v>
      </c>
      <c r="I27" s="4">
        <v>0</v>
      </c>
      <c r="J27" s="4">
        <v>1</v>
      </c>
      <c r="K27" s="4">
        <v>1</v>
      </c>
      <c r="L27" s="4">
        <v>0</v>
      </c>
      <c r="M27" s="4">
        <v>1</v>
      </c>
      <c r="N27" s="4">
        <v>1</v>
      </c>
      <c r="O27" s="4">
        <v>0</v>
      </c>
      <c r="P27" s="4">
        <v>7</v>
      </c>
      <c r="Q27" s="4">
        <v>4</v>
      </c>
      <c r="R27" s="4">
        <v>0</v>
      </c>
      <c r="S27" s="81"/>
      <c r="T27" s="79"/>
      <c r="U27" s="25">
        <v>58.9</v>
      </c>
      <c r="V27" s="26">
        <v>11.8</v>
      </c>
      <c r="W27" s="26">
        <v>0</v>
      </c>
      <c r="X27" s="26">
        <v>0</v>
      </c>
      <c r="Y27" s="26">
        <v>0</v>
      </c>
      <c r="Z27" s="26">
        <v>0</v>
      </c>
      <c r="AA27" s="25">
        <f>U27+V27+W27+X27+Y27+Z27</f>
        <v>70.7</v>
      </c>
      <c r="AB27" s="51">
        <v>2022</v>
      </c>
      <c r="AC27" s="5"/>
      <c r="AD27" s="5"/>
    </row>
    <row r="28" spans="2:30" ht="19.5" customHeight="1" x14ac:dyDescent="0.25">
      <c r="B28" s="4">
        <v>0</v>
      </c>
      <c r="C28" s="4">
        <v>1</v>
      </c>
      <c r="D28" s="4">
        <v>1</v>
      </c>
      <c r="E28" s="4">
        <v>1</v>
      </c>
      <c r="F28" s="4">
        <v>0</v>
      </c>
      <c r="G28" s="4">
        <v>0</v>
      </c>
      <c r="H28" s="4">
        <v>4</v>
      </c>
      <c r="I28" s="4">
        <v>0</v>
      </c>
      <c r="J28" s="4">
        <v>1</v>
      </c>
      <c r="K28" s="4">
        <v>1</v>
      </c>
      <c r="L28" s="4">
        <v>0</v>
      </c>
      <c r="M28" s="4">
        <v>1</v>
      </c>
      <c r="N28" s="4">
        <v>1</v>
      </c>
      <c r="O28" s="4">
        <v>0</v>
      </c>
      <c r="P28" s="4">
        <v>7</v>
      </c>
      <c r="Q28" s="4">
        <v>5</v>
      </c>
      <c r="R28" s="4">
        <v>0</v>
      </c>
      <c r="S28" s="82"/>
      <c r="T28" s="64"/>
      <c r="U28" s="25">
        <v>3.3</v>
      </c>
      <c r="V28" s="26">
        <v>1</v>
      </c>
      <c r="W28" s="26">
        <v>0</v>
      </c>
      <c r="X28" s="26">
        <v>0</v>
      </c>
      <c r="Y28" s="26">
        <v>0</v>
      </c>
      <c r="Z28" s="26">
        <v>0</v>
      </c>
      <c r="AA28" s="25">
        <f>U28+V28+W28+X28+Y28+Z28</f>
        <v>4.3</v>
      </c>
      <c r="AB28" s="51">
        <v>2022</v>
      </c>
      <c r="AC28" s="5"/>
      <c r="AD28" s="5"/>
    </row>
    <row r="29" spans="2:30" ht="37.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6" t="s">
        <v>141</v>
      </c>
      <c r="T29" s="51" t="s">
        <v>28</v>
      </c>
      <c r="U29" s="51">
        <v>81</v>
      </c>
      <c r="V29" s="51">
        <v>82</v>
      </c>
      <c r="W29" s="51">
        <v>83</v>
      </c>
      <c r="X29" s="51">
        <v>83</v>
      </c>
      <c r="Y29" s="51">
        <v>83</v>
      </c>
      <c r="Z29" s="51">
        <v>83</v>
      </c>
      <c r="AA29" s="51">
        <v>83</v>
      </c>
      <c r="AB29" s="51">
        <v>2026</v>
      </c>
      <c r="AC29" s="5"/>
      <c r="AD29" s="5"/>
    </row>
    <row r="30" spans="2:30" ht="25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57" t="s">
        <v>29</v>
      </c>
      <c r="T30" s="51" t="s">
        <v>28</v>
      </c>
      <c r="U30" s="51">
        <v>17</v>
      </c>
      <c r="V30" s="51">
        <v>16</v>
      </c>
      <c r="W30" s="51">
        <v>16</v>
      </c>
      <c r="X30" s="51">
        <v>16</v>
      </c>
      <c r="Y30" s="51">
        <v>16</v>
      </c>
      <c r="Z30" s="51">
        <v>16</v>
      </c>
      <c r="AA30" s="51">
        <v>16</v>
      </c>
      <c r="AB30" s="51">
        <v>2026</v>
      </c>
      <c r="AC30" s="5"/>
      <c r="AD30" s="5"/>
    </row>
    <row r="31" spans="2:30" ht="57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6" t="s">
        <v>142</v>
      </c>
      <c r="T31" s="51" t="s">
        <v>30</v>
      </c>
      <c r="U31" s="51">
        <v>1</v>
      </c>
      <c r="V31" s="51">
        <v>1</v>
      </c>
      <c r="W31" s="51">
        <v>1</v>
      </c>
      <c r="X31" s="51">
        <v>1</v>
      </c>
      <c r="Y31" s="51">
        <v>1</v>
      </c>
      <c r="Z31" s="51">
        <v>1</v>
      </c>
      <c r="AA31" s="51">
        <v>1</v>
      </c>
      <c r="AB31" s="51">
        <v>2026</v>
      </c>
      <c r="AC31" s="5"/>
      <c r="AD31" s="5"/>
    </row>
    <row r="32" spans="2:30" ht="56.2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57" t="s">
        <v>31</v>
      </c>
      <c r="T32" s="51" t="s">
        <v>28</v>
      </c>
      <c r="U32" s="51">
        <v>81</v>
      </c>
      <c r="V32" s="51">
        <v>82</v>
      </c>
      <c r="W32" s="51">
        <v>83</v>
      </c>
      <c r="X32" s="51">
        <v>83</v>
      </c>
      <c r="Y32" s="51">
        <v>83</v>
      </c>
      <c r="Z32" s="51">
        <v>83</v>
      </c>
      <c r="AA32" s="51">
        <v>83</v>
      </c>
      <c r="AB32" s="51">
        <v>2026</v>
      </c>
      <c r="AC32" s="5"/>
      <c r="AD32" s="5"/>
    </row>
    <row r="33" spans="2:30" s="5" customFormat="1" ht="45" customHeight="1" x14ac:dyDescent="0.25">
      <c r="B33" s="4">
        <v>0</v>
      </c>
      <c r="C33" s="4">
        <v>1</v>
      </c>
      <c r="D33" s="4">
        <v>1</v>
      </c>
      <c r="E33" s="4">
        <v>0</v>
      </c>
      <c r="F33" s="4">
        <v>7</v>
      </c>
      <c r="G33" s="4">
        <v>0</v>
      </c>
      <c r="H33" s="4">
        <v>1</v>
      </c>
      <c r="I33" s="4">
        <v>0</v>
      </c>
      <c r="J33" s="4">
        <v>1</v>
      </c>
      <c r="K33" s="4">
        <v>1</v>
      </c>
      <c r="L33" s="4">
        <v>0</v>
      </c>
      <c r="M33" s="4">
        <v>2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9" t="s">
        <v>146</v>
      </c>
      <c r="T33" s="51" t="s">
        <v>13</v>
      </c>
      <c r="U33" s="20">
        <f>U35+U39+U41+U37+U36</f>
        <v>26112.5</v>
      </c>
      <c r="V33" s="20">
        <f>V35+V39+V41+V37+V36</f>
        <v>17126.7</v>
      </c>
      <c r="W33" s="20">
        <f t="shared" ref="W33:Z33" si="3">W35+W39+W41+W37+W36</f>
        <v>5861</v>
      </c>
      <c r="X33" s="20">
        <f t="shared" si="3"/>
        <v>5861</v>
      </c>
      <c r="Y33" s="20">
        <f t="shared" si="3"/>
        <v>5861</v>
      </c>
      <c r="Z33" s="20">
        <f t="shared" si="3"/>
        <v>5861</v>
      </c>
      <c r="AA33" s="20">
        <f>U33+V33+W33+X33+Y33+Z33</f>
        <v>66683.199999999997</v>
      </c>
      <c r="AB33" s="10">
        <v>2026</v>
      </c>
    </row>
    <row r="34" spans="2:30" ht="37.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57" t="s">
        <v>32</v>
      </c>
      <c r="T34" s="51" t="s">
        <v>28</v>
      </c>
      <c r="U34" s="51">
        <v>60</v>
      </c>
      <c r="V34" s="51">
        <v>50</v>
      </c>
      <c r="W34" s="51">
        <v>2</v>
      </c>
      <c r="X34" s="51">
        <v>2</v>
      </c>
      <c r="Y34" s="51">
        <v>2</v>
      </c>
      <c r="Z34" s="51">
        <v>2</v>
      </c>
      <c r="AA34" s="51">
        <f>SUM(U34:Z34)</f>
        <v>118</v>
      </c>
      <c r="AB34" s="51">
        <v>2026</v>
      </c>
      <c r="AC34" s="5"/>
      <c r="AD34" s="5"/>
    </row>
    <row r="35" spans="2:30" ht="21.75" customHeight="1" x14ac:dyDescent="0.25">
      <c r="B35" s="4">
        <v>0</v>
      </c>
      <c r="C35" s="4">
        <v>1</v>
      </c>
      <c r="D35" s="4">
        <v>1</v>
      </c>
      <c r="E35" s="4">
        <v>0</v>
      </c>
      <c r="F35" s="4">
        <v>7</v>
      </c>
      <c r="G35" s="4">
        <v>0</v>
      </c>
      <c r="H35" s="4">
        <v>1</v>
      </c>
      <c r="I35" s="4">
        <v>0</v>
      </c>
      <c r="J35" s="4">
        <v>1</v>
      </c>
      <c r="K35" s="4">
        <v>1</v>
      </c>
      <c r="L35" s="4">
        <v>0</v>
      </c>
      <c r="M35" s="4">
        <v>2</v>
      </c>
      <c r="N35" s="4">
        <v>9</v>
      </c>
      <c r="O35" s="4">
        <v>9</v>
      </c>
      <c r="P35" s="4">
        <v>9</v>
      </c>
      <c r="Q35" s="4">
        <v>9</v>
      </c>
      <c r="R35" s="4">
        <v>9</v>
      </c>
      <c r="S35" s="89" t="s">
        <v>143</v>
      </c>
      <c r="T35" s="63" t="s">
        <v>13</v>
      </c>
      <c r="U35" s="25">
        <v>6809.6</v>
      </c>
      <c r="V35" s="25">
        <v>0</v>
      </c>
      <c r="W35" s="25">
        <v>5861</v>
      </c>
      <c r="X35" s="25">
        <v>5861</v>
      </c>
      <c r="Y35" s="25">
        <v>5861</v>
      </c>
      <c r="Z35" s="25">
        <v>5861</v>
      </c>
      <c r="AA35" s="25">
        <f>U35+V35+W35+X35+Y35+Z35</f>
        <v>30253.599999999999</v>
      </c>
      <c r="AB35" s="51">
        <v>2026</v>
      </c>
      <c r="AC35" s="5"/>
      <c r="AD35" s="5"/>
    </row>
    <row r="36" spans="2:30" ht="24" customHeight="1" x14ac:dyDescent="0.25">
      <c r="B36" s="4">
        <v>0</v>
      </c>
      <c r="C36" s="4">
        <v>1</v>
      </c>
      <c r="D36" s="4">
        <v>1</v>
      </c>
      <c r="E36" s="4">
        <v>0</v>
      </c>
      <c r="F36" s="4">
        <v>7</v>
      </c>
      <c r="G36" s="4">
        <v>0</v>
      </c>
      <c r="H36" s="4">
        <v>1</v>
      </c>
      <c r="I36" s="4">
        <v>0</v>
      </c>
      <c r="J36" s="4">
        <v>1</v>
      </c>
      <c r="K36" s="4">
        <v>1</v>
      </c>
      <c r="L36" s="4">
        <v>0</v>
      </c>
      <c r="M36" s="4">
        <v>2</v>
      </c>
      <c r="N36" s="4" t="s">
        <v>39</v>
      </c>
      <c r="O36" s="4">
        <v>1</v>
      </c>
      <c r="P36" s="4">
        <v>0</v>
      </c>
      <c r="Q36" s="4">
        <v>4</v>
      </c>
      <c r="R36" s="4">
        <v>0</v>
      </c>
      <c r="S36" s="90"/>
      <c r="T36" s="64"/>
      <c r="U36" s="25">
        <v>1493</v>
      </c>
      <c r="V36" s="25">
        <v>7116.2</v>
      </c>
      <c r="W36" s="25">
        <v>0</v>
      </c>
      <c r="X36" s="25">
        <v>0</v>
      </c>
      <c r="Y36" s="25">
        <v>0</v>
      </c>
      <c r="Z36" s="25">
        <v>0</v>
      </c>
      <c r="AA36" s="25">
        <f>U36+V36+W36+X36+Y36+Z36</f>
        <v>8609.2000000000007</v>
      </c>
      <c r="AB36" s="51">
        <v>2022</v>
      </c>
      <c r="AC36" s="5"/>
      <c r="AD36" s="5"/>
    </row>
    <row r="37" spans="2:30" ht="22.5" customHeight="1" x14ac:dyDescent="0.25">
      <c r="B37" s="4">
        <v>0</v>
      </c>
      <c r="C37" s="4">
        <v>1</v>
      </c>
      <c r="D37" s="4">
        <v>1</v>
      </c>
      <c r="E37" s="4">
        <v>0</v>
      </c>
      <c r="F37" s="4">
        <v>7</v>
      </c>
      <c r="G37" s="4">
        <v>0</v>
      </c>
      <c r="H37" s="4">
        <v>1</v>
      </c>
      <c r="I37" s="4">
        <v>0</v>
      </c>
      <c r="J37" s="4">
        <v>1</v>
      </c>
      <c r="K37" s="4">
        <v>1</v>
      </c>
      <c r="L37" s="4">
        <v>0</v>
      </c>
      <c r="M37" s="4">
        <v>2</v>
      </c>
      <c r="N37" s="4">
        <v>1</v>
      </c>
      <c r="O37" s="4">
        <v>1</v>
      </c>
      <c r="P37" s="4">
        <v>0</v>
      </c>
      <c r="Q37" s="4">
        <v>4</v>
      </c>
      <c r="R37" s="4">
        <v>0</v>
      </c>
      <c r="S37" s="90"/>
      <c r="T37" s="64"/>
      <c r="U37" s="26">
        <v>10847.6</v>
      </c>
      <c r="V37" s="26">
        <v>5532.9</v>
      </c>
      <c r="W37" s="25">
        <v>0</v>
      </c>
      <c r="X37" s="25">
        <v>0</v>
      </c>
      <c r="Y37" s="25">
        <v>0</v>
      </c>
      <c r="Z37" s="25">
        <v>0</v>
      </c>
      <c r="AA37" s="25">
        <f>U37+V37+W37+X37+Y37+Z37</f>
        <v>16380.5</v>
      </c>
      <c r="AB37" s="51">
        <v>2022</v>
      </c>
      <c r="AC37" s="5"/>
      <c r="AD37" s="5"/>
    </row>
    <row r="38" spans="2:30" ht="60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57" t="s">
        <v>163</v>
      </c>
      <c r="T38" s="51" t="s">
        <v>28</v>
      </c>
      <c r="U38" s="51">
        <v>17</v>
      </c>
      <c r="V38" s="51">
        <v>2</v>
      </c>
      <c r="W38" s="51">
        <v>2</v>
      </c>
      <c r="X38" s="51">
        <v>2</v>
      </c>
      <c r="Y38" s="51">
        <v>2</v>
      </c>
      <c r="Z38" s="51">
        <v>2</v>
      </c>
      <c r="AA38" s="24">
        <f t="shared" ref="AA38:AA40" si="4">U38+V38+W38+X38+Y38+Z38</f>
        <v>27</v>
      </c>
      <c r="AB38" s="51">
        <v>2026</v>
      </c>
      <c r="AC38" s="5"/>
      <c r="AD38" s="5"/>
    </row>
    <row r="39" spans="2:30" ht="36.75" customHeight="1" x14ac:dyDescent="0.25">
      <c r="B39" s="4">
        <v>0</v>
      </c>
      <c r="C39" s="4">
        <v>1</v>
      </c>
      <c r="D39" s="4">
        <v>1</v>
      </c>
      <c r="E39" s="4">
        <v>0</v>
      </c>
      <c r="F39" s="4">
        <v>7</v>
      </c>
      <c r="G39" s="4">
        <v>0</v>
      </c>
      <c r="H39" s="4">
        <v>1</v>
      </c>
      <c r="I39" s="4">
        <v>0</v>
      </c>
      <c r="J39" s="4">
        <v>1</v>
      </c>
      <c r="K39" s="4">
        <v>1</v>
      </c>
      <c r="L39" s="4">
        <v>0</v>
      </c>
      <c r="M39" s="4">
        <v>2</v>
      </c>
      <c r="N39" s="4">
        <v>9</v>
      </c>
      <c r="O39" s="4">
        <v>9</v>
      </c>
      <c r="P39" s="4">
        <v>9</v>
      </c>
      <c r="Q39" s="4">
        <v>9</v>
      </c>
      <c r="R39" s="4">
        <v>9</v>
      </c>
      <c r="S39" s="57" t="s">
        <v>144</v>
      </c>
      <c r="T39" s="51" t="s">
        <v>13</v>
      </c>
      <c r="U39" s="25">
        <v>1621.4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f>U39+V39+W39+X39+Y39+Z39</f>
        <v>1621.4</v>
      </c>
      <c r="AB39" s="51">
        <v>2021</v>
      </c>
      <c r="AC39" s="5"/>
      <c r="AD39" s="5"/>
    </row>
    <row r="40" spans="2:30" ht="42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57" t="s">
        <v>135</v>
      </c>
      <c r="T40" s="51" t="s">
        <v>28</v>
      </c>
      <c r="U40" s="51">
        <v>2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24">
        <f t="shared" si="4"/>
        <v>2</v>
      </c>
      <c r="AB40" s="51">
        <v>2021</v>
      </c>
      <c r="AC40" s="5"/>
      <c r="AD40" s="5"/>
    </row>
    <row r="41" spans="2:30" ht="60.75" customHeight="1" x14ac:dyDescent="0.25">
      <c r="B41" s="4">
        <v>0</v>
      </c>
      <c r="C41" s="4">
        <v>1</v>
      </c>
      <c r="D41" s="4">
        <v>1</v>
      </c>
      <c r="E41" s="4">
        <v>0</v>
      </c>
      <c r="F41" s="4">
        <v>7</v>
      </c>
      <c r="G41" s="4">
        <v>0</v>
      </c>
      <c r="H41" s="4">
        <v>1</v>
      </c>
      <c r="I41" s="4">
        <v>0</v>
      </c>
      <c r="J41" s="4">
        <v>1</v>
      </c>
      <c r="K41" s="4">
        <v>1</v>
      </c>
      <c r="L41" s="4">
        <v>0</v>
      </c>
      <c r="M41" s="4">
        <v>2</v>
      </c>
      <c r="N41" s="4">
        <v>9</v>
      </c>
      <c r="O41" s="4">
        <v>9</v>
      </c>
      <c r="P41" s="4">
        <v>9</v>
      </c>
      <c r="Q41" s="4">
        <v>9</v>
      </c>
      <c r="R41" s="4">
        <v>9</v>
      </c>
      <c r="S41" s="57" t="s">
        <v>145</v>
      </c>
      <c r="T41" s="51" t="s">
        <v>33</v>
      </c>
      <c r="U41" s="25">
        <v>5340.9</v>
      </c>
      <c r="V41" s="25">
        <v>4477.6000000000004</v>
      </c>
      <c r="W41" s="25">
        <v>0</v>
      </c>
      <c r="X41" s="25">
        <v>0</v>
      </c>
      <c r="Y41" s="25">
        <v>0</v>
      </c>
      <c r="Z41" s="25">
        <v>0</v>
      </c>
      <c r="AA41" s="25">
        <f>U41+V41+W41+X41+Y41+Z41</f>
        <v>9818.5</v>
      </c>
      <c r="AB41" s="51">
        <v>2022</v>
      </c>
      <c r="AC41" s="5"/>
      <c r="AD41" s="5"/>
    </row>
    <row r="42" spans="2:30" ht="40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57" t="s">
        <v>34</v>
      </c>
      <c r="T42" s="51" t="s">
        <v>28</v>
      </c>
      <c r="U42" s="51">
        <v>54</v>
      </c>
      <c r="V42" s="51">
        <v>50</v>
      </c>
      <c r="W42" s="51">
        <v>0</v>
      </c>
      <c r="X42" s="51">
        <v>0</v>
      </c>
      <c r="Y42" s="51">
        <v>0</v>
      </c>
      <c r="Z42" s="51">
        <v>0</v>
      </c>
      <c r="AA42" s="51">
        <f>SUM(U42:Z42)</f>
        <v>104</v>
      </c>
      <c r="AB42" s="51">
        <v>2022</v>
      </c>
      <c r="AC42" s="5"/>
      <c r="AD42" s="5"/>
    </row>
    <row r="43" spans="2:30" s="5" customFormat="1" ht="77.25" customHeight="1" x14ac:dyDescent="0.25">
      <c r="B43" s="4">
        <v>0</v>
      </c>
      <c r="C43" s="4">
        <v>1</v>
      </c>
      <c r="D43" s="4">
        <v>1</v>
      </c>
      <c r="E43" s="4">
        <v>1</v>
      </c>
      <c r="F43" s="4">
        <v>0</v>
      </c>
      <c r="G43" s="4">
        <v>0</v>
      </c>
      <c r="H43" s="4">
        <v>4</v>
      </c>
      <c r="I43" s="4">
        <v>0</v>
      </c>
      <c r="J43" s="4">
        <v>1</v>
      </c>
      <c r="K43" s="4">
        <v>1</v>
      </c>
      <c r="L43" s="4">
        <v>0</v>
      </c>
      <c r="M43" s="4">
        <v>3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9" t="s">
        <v>147</v>
      </c>
      <c r="T43" s="51" t="s">
        <v>13</v>
      </c>
      <c r="U43" s="20">
        <f t="shared" ref="U43:Z43" si="5">U46+U47</f>
        <v>125193.7</v>
      </c>
      <c r="V43" s="20">
        <f t="shared" si="5"/>
        <v>140158.6</v>
      </c>
      <c r="W43" s="20">
        <f t="shared" si="5"/>
        <v>140095.69999999998</v>
      </c>
      <c r="X43" s="20">
        <f t="shared" si="5"/>
        <v>139340</v>
      </c>
      <c r="Y43" s="20">
        <f t="shared" si="5"/>
        <v>139340</v>
      </c>
      <c r="Z43" s="20">
        <f t="shared" si="5"/>
        <v>139340</v>
      </c>
      <c r="AA43" s="20">
        <f>U43+V43+W43+X43+Y43+Z43</f>
        <v>823468</v>
      </c>
      <c r="AB43" s="10">
        <v>2026</v>
      </c>
    </row>
    <row r="44" spans="2:30" s="5" customFormat="1" ht="56.25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56" t="s">
        <v>148</v>
      </c>
      <c r="T44" s="51" t="s">
        <v>28</v>
      </c>
      <c r="U44" s="51">
        <v>81</v>
      </c>
      <c r="V44" s="51">
        <v>82</v>
      </c>
      <c r="W44" s="51">
        <v>83</v>
      </c>
      <c r="X44" s="51">
        <v>83</v>
      </c>
      <c r="Y44" s="51">
        <v>83</v>
      </c>
      <c r="Z44" s="51">
        <v>83</v>
      </c>
      <c r="AA44" s="51">
        <v>83</v>
      </c>
      <c r="AB44" s="51" t="s">
        <v>35</v>
      </c>
    </row>
    <row r="45" spans="2:30" ht="39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57" t="s">
        <v>149</v>
      </c>
      <c r="T45" s="51" t="s">
        <v>28</v>
      </c>
      <c r="U45" s="51">
        <v>17</v>
      </c>
      <c r="V45" s="51">
        <v>16</v>
      </c>
      <c r="W45" s="51">
        <v>16</v>
      </c>
      <c r="X45" s="51">
        <v>16</v>
      </c>
      <c r="Y45" s="51">
        <v>16</v>
      </c>
      <c r="Z45" s="51">
        <v>16</v>
      </c>
      <c r="AA45" s="51">
        <v>16</v>
      </c>
      <c r="AB45" s="51" t="s">
        <v>35</v>
      </c>
      <c r="AC45" s="5"/>
      <c r="AD45" s="5"/>
    </row>
    <row r="46" spans="2:30" ht="33.75" customHeight="1" x14ac:dyDescent="0.25">
      <c r="B46" s="4">
        <v>0</v>
      </c>
      <c r="C46" s="4">
        <v>1</v>
      </c>
      <c r="D46" s="4">
        <v>1</v>
      </c>
      <c r="E46" s="4">
        <v>1</v>
      </c>
      <c r="F46" s="4">
        <v>0</v>
      </c>
      <c r="G46" s="4">
        <v>0</v>
      </c>
      <c r="H46" s="4">
        <v>4</v>
      </c>
      <c r="I46" s="4">
        <v>0</v>
      </c>
      <c r="J46" s="4">
        <v>1</v>
      </c>
      <c r="K46" s="4">
        <v>1</v>
      </c>
      <c r="L46" s="4">
        <v>0</v>
      </c>
      <c r="M46" s="4">
        <v>3</v>
      </c>
      <c r="N46" s="4">
        <v>1</v>
      </c>
      <c r="O46" s="4">
        <v>0</v>
      </c>
      <c r="P46" s="4">
        <v>5</v>
      </c>
      <c r="Q46" s="4">
        <v>0</v>
      </c>
      <c r="R46" s="4">
        <v>0</v>
      </c>
      <c r="S46" s="77" t="s">
        <v>150</v>
      </c>
      <c r="T46" s="63" t="s">
        <v>13</v>
      </c>
      <c r="U46" s="25">
        <v>116006.5</v>
      </c>
      <c r="V46" s="25">
        <v>126326.39999999999</v>
      </c>
      <c r="W46" s="25">
        <v>126326.39999999999</v>
      </c>
      <c r="X46" s="25">
        <v>126326.39999999999</v>
      </c>
      <c r="Y46" s="25">
        <v>126326.39999999999</v>
      </c>
      <c r="Z46" s="25">
        <v>126326.39999999999</v>
      </c>
      <c r="AA46" s="25">
        <f>U46+V46+W46+X46+Y46+Z46</f>
        <v>747638.5</v>
      </c>
      <c r="AB46" s="51" t="s">
        <v>35</v>
      </c>
      <c r="AC46" s="5"/>
      <c r="AD46" s="5"/>
    </row>
    <row r="47" spans="2:30" ht="41.25" customHeight="1" x14ac:dyDescent="0.25">
      <c r="B47" s="4">
        <v>0</v>
      </c>
      <c r="C47" s="4">
        <v>1</v>
      </c>
      <c r="D47" s="4">
        <v>1</v>
      </c>
      <c r="E47" s="4">
        <v>1</v>
      </c>
      <c r="F47" s="4">
        <v>0</v>
      </c>
      <c r="G47" s="4">
        <v>0</v>
      </c>
      <c r="H47" s="4">
        <v>4</v>
      </c>
      <c r="I47" s="4">
        <v>0</v>
      </c>
      <c r="J47" s="4">
        <v>1</v>
      </c>
      <c r="K47" s="4">
        <v>1</v>
      </c>
      <c r="L47" s="4">
        <v>0</v>
      </c>
      <c r="M47" s="4">
        <v>3</v>
      </c>
      <c r="N47" s="4">
        <v>9</v>
      </c>
      <c r="O47" s="4">
        <v>9</v>
      </c>
      <c r="P47" s="4">
        <v>9</v>
      </c>
      <c r="Q47" s="4">
        <v>9</v>
      </c>
      <c r="R47" s="4">
        <v>9</v>
      </c>
      <c r="S47" s="78"/>
      <c r="T47" s="64"/>
      <c r="U47" s="25">
        <v>9187.2000000000007</v>
      </c>
      <c r="V47" s="25">
        <v>13832.2</v>
      </c>
      <c r="W47" s="25">
        <v>13769.3</v>
      </c>
      <c r="X47" s="25">
        <v>13013.6</v>
      </c>
      <c r="Y47" s="25">
        <v>13013.6</v>
      </c>
      <c r="Z47" s="25">
        <v>13013.6</v>
      </c>
      <c r="AA47" s="25">
        <f>U47+V47+W47+X47+Y47+Z47</f>
        <v>75829.5</v>
      </c>
      <c r="AB47" s="51">
        <v>2026</v>
      </c>
      <c r="AC47" s="5"/>
      <c r="AD47" s="5"/>
    </row>
    <row r="48" spans="2:30" ht="56.25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56" t="s">
        <v>148</v>
      </c>
      <c r="T48" s="51" t="s">
        <v>28</v>
      </c>
      <c r="U48" s="51">
        <v>81</v>
      </c>
      <c r="V48" s="51">
        <v>82</v>
      </c>
      <c r="W48" s="51">
        <v>83</v>
      </c>
      <c r="X48" s="51">
        <v>83</v>
      </c>
      <c r="Y48" s="51">
        <v>83</v>
      </c>
      <c r="Z48" s="51">
        <v>83</v>
      </c>
      <c r="AA48" s="51">
        <v>83</v>
      </c>
      <c r="AB48" s="51" t="s">
        <v>35</v>
      </c>
      <c r="AC48" s="5"/>
      <c r="AD48" s="5"/>
    </row>
    <row r="49" spans="2:30" ht="39.7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57" t="s">
        <v>151</v>
      </c>
      <c r="T49" s="51" t="s">
        <v>28</v>
      </c>
      <c r="U49" s="51">
        <v>17</v>
      </c>
      <c r="V49" s="51">
        <v>16</v>
      </c>
      <c r="W49" s="51">
        <v>16</v>
      </c>
      <c r="X49" s="51">
        <v>16</v>
      </c>
      <c r="Y49" s="51">
        <v>16</v>
      </c>
      <c r="Z49" s="51">
        <v>16</v>
      </c>
      <c r="AA49" s="51">
        <v>16</v>
      </c>
      <c r="AB49" s="51" t="s">
        <v>35</v>
      </c>
      <c r="AC49" s="5"/>
      <c r="AD49" s="5"/>
    </row>
    <row r="50" spans="2:30" ht="93.7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57" t="s">
        <v>152</v>
      </c>
      <c r="T50" s="51" t="s">
        <v>30</v>
      </c>
      <c r="U50" s="51">
        <v>1</v>
      </c>
      <c r="V50" s="51">
        <v>1</v>
      </c>
      <c r="W50" s="51">
        <v>1</v>
      </c>
      <c r="X50" s="51">
        <v>1</v>
      </c>
      <c r="Y50" s="51">
        <v>1</v>
      </c>
      <c r="Z50" s="51">
        <v>1</v>
      </c>
      <c r="AA50" s="51">
        <v>1</v>
      </c>
      <c r="AB50" s="51">
        <v>2026</v>
      </c>
      <c r="AC50" s="5"/>
      <c r="AD50" s="5"/>
    </row>
    <row r="51" spans="2:30" ht="75.7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56" t="s">
        <v>164</v>
      </c>
      <c r="T51" s="51" t="s">
        <v>28</v>
      </c>
      <c r="U51" s="24">
        <v>1176</v>
      </c>
      <c r="V51" s="24">
        <v>1188</v>
      </c>
      <c r="W51" s="24">
        <v>1188</v>
      </c>
      <c r="X51" s="24">
        <v>1188</v>
      </c>
      <c r="Y51" s="24">
        <v>1188</v>
      </c>
      <c r="Z51" s="24">
        <v>1188</v>
      </c>
      <c r="AA51" s="24">
        <f>SUM(U51:Z51)</f>
        <v>7116</v>
      </c>
      <c r="AB51" s="51">
        <v>2026</v>
      </c>
      <c r="AC51" s="5"/>
      <c r="AD51" s="5"/>
    </row>
    <row r="52" spans="2:30" s="5" customFormat="1" ht="58.5" customHeight="1" x14ac:dyDescent="0.25">
      <c r="B52" s="4">
        <v>0</v>
      </c>
      <c r="C52" s="4">
        <v>4</v>
      </c>
      <c r="D52" s="4">
        <v>3</v>
      </c>
      <c r="E52" s="4">
        <v>0</v>
      </c>
      <c r="F52" s="4">
        <v>7</v>
      </c>
      <c r="G52" s="4">
        <v>0</v>
      </c>
      <c r="H52" s="4">
        <v>1</v>
      </c>
      <c r="I52" s="4">
        <v>0</v>
      </c>
      <c r="J52" s="4">
        <v>1</v>
      </c>
      <c r="K52" s="4">
        <v>1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11" t="s">
        <v>186</v>
      </c>
      <c r="T52" s="51" t="s">
        <v>13</v>
      </c>
      <c r="U52" s="20">
        <f>U54+U55+U56+U57+U59+U60+U61+U62+U64+U66+U67+U65+U69+U72</f>
        <v>496009.6</v>
      </c>
      <c r="V52" s="20">
        <f t="shared" ref="V52:AA52" si="6">V54+V55+V56+V57+V59+V60+V61+V62+V64+V66+V67+V65+V69+V72</f>
        <v>233822.4</v>
      </c>
      <c r="W52" s="20">
        <f t="shared" si="6"/>
        <v>12743.8</v>
      </c>
      <c r="X52" s="20">
        <f t="shared" si="6"/>
        <v>10760</v>
      </c>
      <c r="Y52" s="20">
        <f t="shared" si="6"/>
        <v>0</v>
      </c>
      <c r="Z52" s="20">
        <f t="shared" si="6"/>
        <v>0</v>
      </c>
      <c r="AA52" s="20">
        <f t="shared" si="6"/>
        <v>753335.8</v>
      </c>
      <c r="AB52" s="10">
        <v>2026</v>
      </c>
    </row>
    <row r="53" spans="2:30" ht="39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57" t="s">
        <v>153</v>
      </c>
      <c r="T53" s="51" t="s">
        <v>36</v>
      </c>
      <c r="U53" s="24">
        <f>U58+U63+U68+U71+U74</f>
        <v>150</v>
      </c>
      <c r="V53" s="24">
        <f t="shared" ref="V53:Z53" si="7">V58+V63+V68+V71+V74</f>
        <v>380</v>
      </c>
      <c r="W53" s="24">
        <f t="shared" si="7"/>
        <v>0</v>
      </c>
      <c r="X53" s="24">
        <f t="shared" si="7"/>
        <v>0</v>
      </c>
      <c r="Y53" s="24">
        <f t="shared" si="7"/>
        <v>0</v>
      </c>
      <c r="Z53" s="24">
        <f t="shared" si="7"/>
        <v>320</v>
      </c>
      <c r="AA53" s="24">
        <f>AA58+AA63+AA68+AA71+AA74</f>
        <v>850</v>
      </c>
      <c r="AB53" s="51">
        <v>2026</v>
      </c>
      <c r="AC53" s="5"/>
      <c r="AD53" s="5"/>
    </row>
    <row r="54" spans="2:30" ht="27" customHeight="1" x14ac:dyDescent="0.25">
      <c r="B54" s="4">
        <v>0</v>
      </c>
      <c r="C54" s="4">
        <v>4</v>
      </c>
      <c r="D54" s="4">
        <v>3</v>
      </c>
      <c r="E54" s="4">
        <v>0</v>
      </c>
      <c r="F54" s="4">
        <v>7</v>
      </c>
      <c r="G54" s="4">
        <v>0</v>
      </c>
      <c r="H54" s="4">
        <v>1</v>
      </c>
      <c r="I54" s="4">
        <v>0</v>
      </c>
      <c r="J54" s="4">
        <v>1</v>
      </c>
      <c r="K54" s="4">
        <v>1</v>
      </c>
      <c r="L54" s="4" t="s">
        <v>37</v>
      </c>
      <c r="M54" s="4">
        <v>2</v>
      </c>
      <c r="N54" s="4">
        <v>0</v>
      </c>
      <c r="O54" s="4">
        <v>0</v>
      </c>
      <c r="P54" s="4">
        <v>0</v>
      </c>
      <c r="Q54" s="4">
        <v>0</v>
      </c>
      <c r="R54" s="4">
        <v>4</v>
      </c>
      <c r="S54" s="86" t="s">
        <v>156</v>
      </c>
      <c r="T54" s="63" t="s">
        <v>13</v>
      </c>
      <c r="U54" s="25">
        <v>62809</v>
      </c>
      <c r="V54" s="25">
        <v>72003</v>
      </c>
      <c r="W54" s="25">
        <v>0</v>
      </c>
      <c r="X54" s="25">
        <v>0</v>
      </c>
      <c r="Y54" s="25">
        <v>0</v>
      </c>
      <c r="Z54" s="25">
        <v>0</v>
      </c>
      <c r="AA54" s="25">
        <f>U54+V54+W54+X54+Y54+Z54</f>
        <v>134812</v>
      </c>
      <c r="AB54" s="51">
        <v>2022</v>
      </c>
      <c r="AC54" s="5"/>
      <c r="AD54" s="5"/>
    </row>
    <row r="55" spans="2:30" x14ac:dyDescent="0.25">
      <c r="B55" s="4">
        <v>0</v>
      </c>
      <c r="C55" s="4">
        <v>4</v>
      </c>
      <c r="D55" s="4">
        <v>3</v>
      </c>
      <c r="E55" s="4">
        <v>0</v>
      </c>
      <c r="F55" s="4">
        <v>7</v>
      </c>
      <c r="G55" s="4">
        <v>0</v>
      </c>
      <c r="H55" s="4">
        <v>1</v>
      </c>
      <c r="I55" s="4">
        <v>0</v>
      </c>
      <c r="J55" s="4">
        <v>1</v>
      </c>
      <c r="K55" s="4">
        <v>1</v>
      </c>
      <c r="L55" s="4" t="s">
        <v>37</v>
      </c>
      <c r="M55" s="4">
        <v>2</v>
      </c>
      <c r="N55" s="4">
        <v>5</v>
      </c>
      <c r="O55" s="4">
        <v>2</v>
      </c>
      <c r="P55" s="4">
        <v>3</v>
      </c>
      <c r="Q55" s="4">
        <v>2</v>
      </c>
      <c r="R55" s="4">
        <v>4</v>
      </c>
      <c r="S55" s="74"/>
      <c r="T55" s="79"/>
      <c r="U55" s="25">
        <v>70672.899999999994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f>U55+V55+W55+X55+Y55+Z55</f>
        <v>70672.899999999994</v>
      </c>
      <c r="AB55" s="51">
        <v>2021</v>
      </c>
      <c r="AC55" s="5"/>
      <c r="AD55" s="5"/>
    </row>
    <row r="56" spans="2:30" x14ac:dyDescent="0.25">
      <c r="B56" s="4">
        <v>0</v>
      </c>
      <c r="C56" s="4">
        <v>4</v>
      </c>
      <c r="D56" s="4">
        <v>3</v>
      </c>
      <c r="E56" s="4">
        <v>0</v>
      </c>
      <c r="F56" s="4">
        <v>7</v>
      </c>
      <c r="G56" s="4">
        <v>0</v>
      </c>
      <c r="H56" s="4">
        <v>1</v>
      </c>
      <c r="I56" s="4">
        <v>0</v>
      </c>
      <c r="J56" s="4">
        <v>1</v>
      </c>
      <c r="K56" s="4">
        <v>1</v>
      </c>
      <c r="L56" s="4" t="s">
        <v>37</v>
      </c>
      <c r="M56" s="4">
        <v>2</v>
      </c>
      <c r="N56" s="4">
        <v>1</v>
      </c>
      <c r="O56" s="4">
        <v>0</v>
      </c>
      <c r="P56" s="4">
        <v>1</v>
      </c>
      <c r="Q56" s="4">
        <v>5</v>
      </c>
      <c r="R56" s="4">
        <v>4</v>
      </c>
      <c r="S56" s="74"/>
      <c r="T56" s="79"/>
      <c r="U56" s="25">
        <v>38448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f>U56+V56+W56+X56+Y56+Z56</f>
        <v>38448</v>
      </c>
      <c r="AB56" s="51">
        <v>2021</v>
      </c>
      <c r="AC56" s="5"/>
      <c r="AD56" s="5"/>
    </row>
    <row r="57" spans="2:30" x14ac:dyDescent="0.25">
      <c r="B57" s="4">
        <v>0</v>
      </c>
      <c r="C57" s="4">
        <v>4</v>
      </c>
      <c r="D57" s="4">
        <v>3</v>
      </c>
      <c r="E57" s="4">
        <v>0</v>
      </c>
      <c r="F57" s="4">
        <v>7</v>
      </c>
      <c r="G57" s="4">
        <v>0</v>
      </c>
      <c r="H57" s="4">
        <v>1</v>
      </c>
      <c r="I57" s="4">
        <v>0</v>
      </c>
      <c r="J57" s="4">
        <v>1</v>
      </c>
      <c r="K57" s="4">
        <v>1</v>
      </c>
      <c r="L57" s="4" t="s">
        <v>38</v>
      </c>
      <c r="M57" s="4">
        <v>2</v>
      </c>
      <c r="N57" s="4" t="s">
        <v>39</v>
      </c>
      <c r="O57" s="4">
        <v>0</v>
      </c>
      <c r="P57" s="4">
        <v>1</v>
      </c>
      <c r="Q57" s="4">
        <v>5</v>
      </c>
      <c r="R57" s="4">
        <v>4</v>
      </c>
      <c r="S57" s="87"/>
      <c r="T57" s="64"/>
      <c r="U57" s="25">
        <v>9612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f>U57+V57+W57+X57+Y57+Z57</f>
        <v>9612</v>
      </c>
      <c r="AB57" s="51">
        <v>2021</v>
      </c>
      <c r="AC57" s="5"/>
      <c r="AD57" s="5"/>
    </row>
    <row r="58" spans="2:30" ht="50.2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59" t="s">
        <v>154</v>
      </c>
      <c r="T58" s="51" t="s">
        <v>36</v>
      </c>
      <c r="U58" s="24">
        <v>0</v>
      </c>
      <c r="V58" s="24">
        <v>190</v>
      </c>
      <c r="W58" s="24">
        <v>0</v>
      </c>
      <c r="X58" s="24">
        <v>0</v>
      </c>
      <c r="Y58" s="24">
        <v>0</v>
      </c>
      <c r="Z58" s="24">
        <v>0</v>
      </c>
      <c r="AA58" s="24">
        <v>190</v>
      </c>
      <c r="AB58" s="51">
        <v>2022</v>
      </c>
      <c r="AC58" s="5"/>
      <c r="AD58" s="5"/>
    </row>
    <row r="59" spans="2:30" ht="18.75" customHeight="1" x14ac:dyDescent="0.25">
      <c r="B59" s="42">
        <v>0</v>
      </c>
      <c r="C59" s="42">
        <v>4</v>
      </c>
      <c r="D59" s="42">
        <v>3</v>
      </c>
      <c r="E59" s="42">
        <v>0</v>
      </c>
      <c r="F59" s="42">
        <v>7</v>
      </c>
      <c r="G59" s="42">
        <v>0</v>
      </c>
      <c r="H59" s="42">
        <v>1</v>
      </c>
      <c r="I59" s="42">
        <v>0</v>
      </c>
      <c r="J59" s="42">
        <v>1</v>
      </c>
      <c r="K59" s="42">
        <v>1</v>
      </c>
      <c r="L59" s="42" t="s">
        <v>37</v>
      </c>
      <c r="M59" s="42">
        <v>2</v>
      </c>
      <c r="N59" s="42">
        <v>5</v>
      </c>
      <c r="O59" s="42">
        <v>2</v>
      </c>
      <c r="P59" s="42">
        <v>3</v>
      </c>
      <c r="Q59" s="42">
        <v>2</v>
      </c>
      <c r="R59" s="42">
        <v>5</v>
      </c>
      <c r="S59" s="86" t="s">
        <v>157</v>
      </c>
      <c r="T59" s="63" t="s">
        <v>13</v>
      </c>
      <c r="U59" s="27">
        <v>121611.1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f>U59+V59+W59+X59+Y59+Z59</f>
        <v>121611.1</v>
      </c>
      <c r="AB59" s="51">
        <v>2021</v>
      </c>
      <c r="AC59" s="5"/>
      <c r="AD59" s="5"/>
    </row>
    <row r="60" spans="2:30" ht="18.75" customHeight="1" x14ac:dyDescent="0.25">
      <c r="B60" s="42">
        <v>0</v>
      </c>
      <c r="C60" s="42">
        <v>4</v>
      </c>
      <c r="D60" s="42">
        <v>3</v>
      </c>
      <c r="E60" s="42">
        <v>0</v>
      </c>
      <c r="F60" s="42">
        <v>7</v>
      </c>
      <c r="G60" s="42">
        <v>0</v>
      </c>
      <c r="H60" s="42">
        <v>1</v>
      </c>
      <c r="I60" s="42">
        <v>0</v>
      </c>
      <c r="J60" s="42">
        <v>1</v>
      </c>
      <c r="K60" s="42">
        <v>1</v>
      </c>
      <c r="L60" s="42" t="s">
        <v>38</v>
      </c>
      <c r="M60" s="42">
        <v>2</v>
      </c>
      <c r="N60" s="42" t="s">
        <v>39</v>
      </c>
      <c r="O60" s="42">
        <v>0</v>
      </c>
      <c r="P60" s="42">
        <v>1</v>
      </c>
      <c r="Q60" s="42">
        <v>5</v>
      </c>
      <c r="R60" s="42">
        <v>5</v>
      </c>
      <c r="S60" s="74"/>
      <c r="T60" s="79"/>
      <c r="U60" s="27">
        <v>9612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f>U60+V60+W60+X60+Y60+Z60</f>
        <v>9612</v>
      </c>
      <c r="AB60" s="51">
        <v>2021</v>
      </c>
      <c r="AC60" s="5"/>
      <c r="AD60" s="5"/>
    </row>
    <row r="61" spans="2:30" ht="18" customHeight="1" x14ac:dyDescent="0.25">
      <c r="B61" s="42">
        <v>0</v>
      </c>
      <c r="C61" s="42">
        <v>4</v>
      </c>
      <c r="D61" s="42">
        <v>3</v>
      </c>
      <c r="E61" s="42">
        <v>0</v>
      </c>
      <c r="F61" s="42">
        <v>7</v>
      </c>
      <c r="G61" s="42">
        <v>0</v>
      </c>
      <c r="H61" s="42">
        <v>1</v>
      </c>
      <c r="I61" s="42">
        <v>0</v>
      </c>
      <c r="J61" s="42">
        <v>1</v>
      </c>
      <c r="K61" s="42">
        <v>1</v>
      </c>
      <c r="L61" s="42" t="s">
        <v>37</v>
      </c>
      <c r="M61" s="4">
        <v>2</v>
      </c>
      <c r="N61" s="4">
        <v>0</v>
      </c>
      <c r="O61" s="4">
        <v>0</v>
      </c>
      <c r="P61" s="4">
        <v>0</v>
      </c>
      <c r="Q61" s="4">
        <v>0</v>
      </c>
      <c r="R61" s="4">
        <v>5</v>
      </c>
      <c r="S61" s="74"/>
      <c r="T61" s="79"/>
      <c r="U61" s="27">
        <v>76158.5</v>
      </c>
      <c r="V61" s="25">
        <v>161819.4</v>
      </c>
      <c r="W61" s="25">
        <v>0</v>
      </c>
      <c r="X61" s="25">
        <v>0</v>
      </c>
      <c r="Y61" s="25">
        <v>0</v>
      </c>
      <c r="Z61" s="25">
        <v>0</v>
      </c>
      <c r="AA61" s="25">
        <f>U61+V61+W61+X61+Y61+Z61</f>
        <v>237977.9</v>
      </c>
      <c r="AB61" s="51">
        <v>2022</v>
      </c>
      <c r="AC61" s="5"/>
      <c r="AD61" s="5"/>
    </row>
    <row r="62" spans="2:30" ht="17.25" customHeight="1" x14ac:dyDescent="0.25">
      <c r="B62" s="42">
        <v>0</v>
      </c>
      <c r="C62" s="42">
        <v>4</v>
      </c>
      <c r="D62" s="42">
        <v>3</v>
      </c>
      <c r="E62" s="42">
        <v>0</v>
      </c>
      <c r="F62" s="42">
        <v>7</v>
      </c>
      <c r="G62" s="42">
        <v>0</v>
      </c>
      <c r="H62" s="42">
        <v>1</v>
      </c>
      <c r="I62" s="42">
        <v>0</v>
      </c>
      <c r="J62" s="42">
        <v>1</v>
      </c>
      <c r="K62" s="42">
        <v>1</v>
      </c>
      <c r="L62" s="42" t="s">
        <v>37</v>
      </c>
      <c r="M62" s="42">
        <v>2</v>
      </c>
      <c r="N62" s="42">
        <v>1</v>
      </c>
      <c r="O62" s="42">
        <v>0</v>
      </c>
      <c r="P62" s="42">
        <v>1</v>
      </c>
      <c r="Q62" s="42">
        <v>5</v>
      </c>
      <c r="R62" s="42">
        <v>5</v>
      </c>
      <c r="S62" s="87"/>
      <c r="T62" s="64"/>
      <c r="U62" s="27">
        <v>38448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f>U62+V62+W62+X62+Y62+Z62</f>
        <v>38448</v>
      </c>
      <c r="AB62" s="51">
        <v>2021</v>
      </c>
      <c r="AC62" s="5"/>
      <c r="AD62" s="5"/>
    </row>
    <row r="63" spans="2:30" ht="37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57" t="s">
        <v>154</v>
      </c>
      <c r="T63" s="51" t="s">
        <v>36</v>
      </c>
      <c r="U63" s="51">
        <v>0</v>
      </c>
      <c r="V63" s="51">
        <v>190</v>
      </c>
      <c r="W63" s="51">
        <v>0</v>
      </c>
      <c r="X63" s="51">
        <v>0</v>
      </c>
      <c r="Y63" s="51">
        <v>0</v>
      </c>
      <c r="Z63" s="51">
        <v>0</v>
      </c>
      <c r="AA63" s="51">
        <v>190</v>
      </c>
      <c r="AB63" s="51">
        <v>2022</v>
      </c>
      <c r="AC63" s="5"/>
      <c r="AD63" s="5"/>
    </row>
    <row r="64" spans="2:30" ht="22.5" customHeight="1" x14ac:dyDescent="0.25">
      <c r="B64" s="4">
        <v>0</v>
      </c>
      <c r="C64" s="4">
        <v>4</v>
      </c>
      <c r="D64" s="4">
        <v>3</v>
      </c>
      <c r="E64" s="4">
        <v>0</v>
      </c>
      <c r="F64" s="4">
        <v>7</v>
      </c>
      <c r="G64" s="4">
        <v>0</v>
      </c>
      <c r="H64" s="4">
        <v>1</v>
      </c>
      <c r="I64" s="4">
        <v>0</v>
      </c>
      <c r="J64" s="4">
        <v>1</v>
      </c>
      <c r="K64" s="4">
        <v>1</v>
      </c>
      <c r="L64" s="4" t="s">
        <v>37</v>
      </c>
      <c r="M64" s="4">
        <v>2</v>
      </c>
      <c r="N64" s="4">
        <v>0</v>
      </c>
      <c r="O64" s="4">
        <v>0</v>
      </c>
      <c r="P64" s="4">
        <v>0</v>
      </c>
      <c r="Q64" s="4">
        <v>0</v>
      </c>
      <c r="R64" s="4">
        <v>1</v>
      </c>
      <c r="S64" s="65" t="s">
        <v>171</v>
      </c>
      <c r="T64" s="70" t="s">
        <v>13</v>
      </c>
      <c r="U64" s="25">
        <v>32481.5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5">
        <f>U64+V64+W64+X64+Y64+Z64</f>
        <v>32481.5</v>
      </c>
      <c r="AB64" s="51">
        <v>2021</v>
      </c>
      <c r="AC64" s="5"/>
      <c r="AD64" s="5"/>
    </row>
    <row r="65" spans="2:30" ht="21" customHeight="1" x14ac:dyDescent="0.25">
      <c r="B65" s="4">
        <v>0</v>
      </c>
      <c r="C65" s="4">
        <v>4</v>
      </c>
      <c r="D65" s="4">
        <v>3</v>
      </c>
      <c r="E65" s="4">
        <v>0</v>
      </c>
      <c r="F65" s="4">
        <v>7</v>
      </c>
      <c r="G65" s="4">
        <v>0</v>
      </c>
      <c r="H65" s="4">
        <v>1</v>
      </c>
      <c r="I65" s="4">
        <v>0</v>
      </c>
      <c r="J65" s="4">
        <v>1</v>
      </c>
      <c r="K65" s="4">
        <v>1</v>
      </c>
      <c r="L65" s="4" t="s">
        <v>37</v>
      </c>
      <c r="M65" s="4">
        <v>2</v>
      </c>
      <c r="N65" s="4">
        <v>5</v>
      </c>
      <c r="O65" s="4">
        <v>1</v>
      </c>
      <c r="P65" s="4">
        <v>5</v>
      </c>
      <c r="Q65" s="4">
        <v>9</v>
      </c>
      <c r="R65" s="4">
        <v>1</v>
      </c>
      <c r="S65" s="66"/>
      <c r="T65" s="79"/>
      <c r="U65" s="25">
        <v>846.4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5">
        <f>U65+V65+W65+X65+Y65+Z65</f>
        <v>846.4</v>
      </c>
      <c r="AB65" s="51">
        <v>2021</v>
      </c>
      <c r="AC65" s="5"/>
      <c r="AD65" s="5"/>
    </row>
    <row r="66" spans="2:30" ht="20.25" customHeight="1" x14ac:dyDescent="0.25">
      <c r="B66" s="4">
        <v>0</v>
      </c>
      <c r="C66" s="4">
        <v>4</v>
      </c>
      <c r="D66" s="4">
        <v>3</v>
      </c>
      <c r="E66" s="4">
        <v>0</v>
      </c>
      <c r="F66" s="4">
        <v>7</v>
      </c>
      <c r="G66" s="4">
        <v>0</v>
      </c>
      <c r="H66" s="4">
        <v>1</v>
      </c>
      <c r="I66" s="4">
        <v>0</v>
      </c>
      <c r="J66" s="4">
        <v>1</v>
      </c>
      <c r="K66" s="4">
        <v>1</v>
      </c>
      <c r="L66" s="4" t="s">
        <v>37</v>
      </c>
      <c r="M66" s="4">
        <v>2</v>
      </c>
      <c r="N66" s="4">
        <v>1</v>
      </c>
      <c r="O66" s="4">
        <v>0</v>
      </c>
      <c r="P66" s="4">
        <v>1</v>
      </c>
      <c r="Q66" s="4">
        <v>5</v>
      </c>
      <c r="R66" s="4">
        <v>1</v>
      </c>
      <c r="S66" s="66"/>
      <c r="T66" s="79"/>
      <c r="U66" s="26">
        <v>28248.1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5">
        <f>U66+V66+W66+X66+Y66+Z66</f>
        <v>28248.1</v>
      </c>
      <c r="AB66" s="51">
        <v>2021</v>
      </c>
      <c r="AC66" s="5"/>
      <c r="AD66" s="5"/>
    </row>
    <row r="67" spans="2:30" ht="20.25" customHeight="1" x14ac:dyDescent="0.25">
      <c r="B67" s="4">
        <v>0</v>
      </c>
      <c r="C67" s="4">
        <v>4</v>
      </c>
      <c r="D67" s="4">
        <v>3</v>
      </c>
      <c r="E67" s="4">
        <v>0</v>
      </c>
      <c r="F67" s="4">
        <v>7</v>
      </c>
      <c r="G67" s="4">
        <v>0</v>
      </c>
      <c r="H67" s="4">
        <v>1</v>
      </c>
      <c r="I67" s="4">
        <v>0</v>
      </c>
      <c r="J67" s="4">
        <v>1</v>
      </c>
      <c r="K67" s="4">
        <v>1</v>
      </c>
      <c r="L67" s="4" t="s">
        <v>38</v>
      </c>
      <c r="M67" s="4">
        <v>2</v>
      </c>
      <c r="N67" s="4" t="s">
        <v>39</v>
      </c>
      <c r="O67" s="4">
        <v>0</v>
      </c>
      <c r="P67" s="4">
        <v>1</v>
      </c>
      <c r="Q67" s="4">
        <v>5</v>
      </c>
      <c r="R67" s="4">
        <v>1</v>
      </c>
      <c r="S67" s="67"/>
      <c r="T67" s="64"/>
      <c r="U67" s="25">
        <v>7062.1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5">
        <f>U67+V67+W67+X67+Y67+Z67</f>
        <v>7062.1</v>
      </c>
      <c r="AB67" s="51">
        <v>2021</v>
      </c>
      <c r="AC67" s="5"/>
      <c r="AD67" s="5"/>
    </row>
    <row r="68" spans="2:30" ht="39.75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57" t="s">
        <v>154</v>
      </c>
      <c r="T68" s="51" t="s">
        <v>36</v>
      </c>
      <c r="U68" s="51">
        <v>150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150</v>
      </c>
      <c r="AB68" s="51">
        <v>2021</v>
      </c>
      <c r="AC68" s="5"/>
      <c r="AD68" s="5"/>
    </row>
    <row r="69" spans="2:30" ht="39.75" customHeight="1" x14ac:dyDescent="0.25">
      <c r="B69" s="4">
        <v>0</v>
      </c>
      <c r="C69" s="4">
        <v>4</v>
      </c>
      <c r="D69" s="4">
        <v>3</v>
      </c>
      <c r="E69" s="4">
        <v>0</v>
      </c>
      <c r="F69" s="4">
        <v>7</v>
      </c>
      <c r="G69" s="4">
        <v>0</v>
      </c>
      <c r="H69" s="4">
        <v>1</v>
      </c>
      <c r="I69" s="4">
        <v>0</v>
      </c>
      <c r="J69" s="4">
        <v>1</v>
      </c>
      <c r="K69" s="4">
        <v>1</v>
      </c>
      <c r="L69" s="4" t="s">
        <v>38</v>
      </c>
      <c r="M69" s="4">
        <v>2</v>
      </c>
      <c r="N69" s="4">
        <v>0</v>
      </c>
      <c r="O69" s="4">
        <v>0</v>
      </c>
      <c r="P69" s="4">
        <v>0</v>
      </c>
      <c r="Q69" s="4">
        <v>0</v>
      </c>
      <c r="R69" s="4">
        <v>8</v>
      </c>
      <c r="S69" s="57" t="s">
        <v>183</v>
      </c>
      <c r="T69" s="51" t="s">
        <v>13</v>
      </c>
      <c r="U69" s="21">
        <v>0</v>
      </c>
      <c r="V69" s="21">
        <v>0</v>
      </c>
      <c r="W69" s="25">
        <v>6497.4</v>
      </c>
      <c r="X69" s="25">
        <v>10760</v>
      </c>
      <c r="Y69" s="21">
        <v>0</v>
      </c>
      <c r="Z69" s="21">
        <v>0</v>
      </c>
      <c r="AA69" s="25">
        <f t="shared" ref="AA69:AA74" si="8">U69+V69+W69+X69+Y69+Z69</f>
        <v>17257.400000000001</v>
      </c>
      <c r="AB69" s="51">
        <v>2024</v>
      </c>
      <c r="AC69" s="5"/>
      <c r="AD69" s="5"/>
    </row>
    <row r="70" spans="2:30" ht="39.75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56" t="s">
        <v>187</v>
      </c>
      <c r="T70" s="55" t="s">
        <v>28</v>
      </c>
      <c r="U70" s="43">
        <v>0</v>
      </c>
      <c r="V70" s="43">
        <v>0</v>
      </c>
      <c r="W70" s="51">
        <v>1</v>
      </c>
      <c r="X70" s="43">
        <v>0</v>
      </c>
      <c r="Y70" s="43">
        <v>0</v>
      </c>
      <c r="Z70" s="43">
        <v>0</v>
      </c>
      <c r="AA70" s="24">
        <v>1</v>
      </c>
      <c r="AB70" s="51">
        <v>2023</v>
      </c>
      <c r="AC70" s="5"/>
      <c r="AD70" s="5"/>
    </row>
    <row r="71" spans="2:30" ht="39.7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57" t="s">
        <v>185</v>
      </c>
      <c r="T71" s="51" t="s">
        <v>36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100</v>
      </c>
      <c r="AA71" s="24">
        <f t="shared" si="8"/>
        <v>100</v>
      </c>
      <c r="AB71" s="51">
        <v>2026</v>
      </c>
      <c r="AC71" s="5"/>
      <c r="AD71" s="5"/>
    </row>
    <row r="72" spans="2:30" ht="39.75" customHeight="1" x14ac:dyDescent="0.25">
      <c r="B72" s="4">
        <v>0</v>
      </c>
      <c r="C72" s="4">
        <v>4</v>
      </c>
      <c r="D72" s="4">
        <v>3</v>
      </c>
      <c r="E72" s="4">
        <v>0</v>
      </c>
      <c r="F72" s="4">
        <v>7</v>
      </c>
      <c r="G72" s="4">
        <v>0</v>
      </c>
      <c r="H72" s="4">
        <v>1</v>
      </c>
      <c r="I72" s="4">
        <v>0</v>
      </c>
      <c r="J72" s="4">
        <v>1</v>
      </c>
      <c r="K72" s="4">
        <v>1</v>
      </c>
      <c r="L72" s="4" t="s">
        <v>38</v>
      </c>
      <c r="M72" s="4">
        <v>2</v>
      </c>
      <c r="N72" s="4">
        <v>0</v>
      </c>
      <c r="O72" s="4">
        <v>0</v>
      </c>
      <c r="P72" s="4">
        <v>0</v>
      </c>
      <c r="Q72" s="4">
        <v>0</v>
      </c>
      <c r="R72" s="4">
        <v>7</v>
      </c>
      <c r="S72" s="57" t="s">
        <v>184</v>
      </c>
      <c r="T72" s="51" t="s">
        <v>13</v>
      </c>
      <c r="U72" s="21">
        <v>0</v>
      </c>
      <c r="V72" s="21">
        <v>0</v>
      </c>
      <c r="W72" s="25">
        <v>6246.4</v>
      </c>
      <c r="X72" s="21">
        <v>0</v>
      </c>
      <c r="Y72" s="21">
        <v>0</v>
      </c>
      <c r="Z72" s="21">
        <v>0</v>
      </c>
      <c r="AA72" s="25">
        <f t="shared" si="8"/>
        <v>6246.4</v>
      </c>
      <c r="AB72" s="51">
        <v>2026</v>
      </c>
      <c r="AC72" s="5"/>
      <c r="AD72" s="5"/>
    </row>
    <row r="73" spans="2:30" ht="39.75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56" t="s">
        <v>187</v>
      </c>
      <c r="T73" s="55" t="s">
        <v>28</v>
      </c>
      <c r="U73" s="43">
        <v>0</v>
      </c>
      <c r="V73" s="43">
        <v>0</v>
      </c>
      <c r="W73" s="43">
        <v>1</v>
      </c>
      <c r="X73" s="43">
        <v>0</v>
      </c>
      <c r="Y73" s="43">
        <v>0</v>
      </c>
      <c r="Z73" s="43">
        <v>0</v>
      </c>
      <c r="AA73" s="24">
        <v>1</v>
      </c>
      <c r="AB73" s="51">
        <v>2023</v>
      </c>
      <c r="AC73" s="5"/>
      <c r="AD73" s="5"/>
    </row>
    <row r="74" spans="2:30" ht="39.75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57" t="s">
        <v>185</v>
      </c>
      <c r="T74" s="51" t="s">
        <v>36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1">
        <v>220</v>
      </c>
      <c r="AA74" s="24">
        <f t="shared" si="8"/>
        <v>220</v>
      </c>
      <c r="AB74" s="51">
        <v>2026</v>
      </c>
      <c r="AC74" s="5"/>
      <c r="AD74" s="5"/>
    </row>
    <row r="75" spans="2:30" s="5" customFormat="1" ht="26.25" customHeight="1" x14ac:dyDescent="0.25">
      <c r="B75" s="4">
        <v>0</v>
      </c>
      <c r="C75" s="4">
        <v>1</v>
      </c>
      <c r="D75" s="4">
        <v>1</v>
      </c>
      <c r="E75" s="4">
        <v>0</v>
      </c>
      <c r="F75" s="4">
        <v>7</v>
      </c>
      <c r="G75" s="4">
        <v>0</v>
      </c>
      <c r="H75" s="4">
        <v>0</v>
      </c>
      <c r="I75" s="4">
        <v>0</v>
      </c>
      <c r="J75" s="4">
        <v>1</v>
      </c>
      <c r="K75" s="4">
        <v>2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9" t="s">
        <v>40</v>
      </c>
      <c r="T75" s="10" t="s">
        <v>13</v>
      </c>
      <c r="U75" s="20">
        <f t="shared" ref="U75:AA75" si="9">U76+U89+U97+U109+U116</f>
        <v>2878108.3999999994</v>
      </c>
      <c r="V75" s="20">
        <f t="shared" si="9"/>
        <v>2712735.5999999996</v>
      </c>
      <c r="W75" s="20">
        <f t="shared" si="9"/>
        <v>2718444.2</v>
      </c>
      <c r="X75" s="20">
        <f t="shared" si="9"/>
        <v>2610795.2000000002</v>
      </c>
      <c r="Y75" s="20">
        <f t="shared" si="9"/>
        <v>2619652.0999999996</v>
      </c>
      <c r="Z75" s="20">
        <f t="shared" si="9"/>
        <v>2619652.0999999996</v>
      </c>
      <c r="AA75" s="20">
        <f t="shared" si="9"/>
        <v>16159387.600000003</v>
      </c>
      <c r="AB75" s="10">
        <v>2026</v>
      </c>
    </row>
    <row r="76" spans="2:30" s="5" customFormat="1" ht="24.75" customHeight="1" x14ac:dyDescent="0.25">
      <c r="B76" s="4">
        <v>0</v>
      </c>
      <c r="C76" s="4">
        <v>1</v>
      </c>
      <c r="D76" s="4">
        <v>1</v>
      </c>
      <c r="E76" s="4">
        <v>0</v>
      </c>
      <c r="F76" s="4">
        <v>7</v>
      </c>
      <c r="G76" s="4">
        <v>0</v>
      </c>
      <c r="H76" s="4">
        <v>2</v>
      </c>
      <c r="I76" s="4">
        <v>0</v>
      </c>
      <c r="J76" s="4">
        <v>1</v>
      </c>
      <c r="K76" s="4">
        <v>2</v>
      </c>
      <c r="L76" s="4">
        <v>0</v>
      </c>
      <c r="M76" s="4">
        <v>1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9" t="s">
        <v>41</v>
      </c>
      <c r="T76" s="51" t="s">
        <v>13</v>
      </c>
      <c r="U76" s="20">
        <f>U78+U80+U81+U83</f>
        <v>2318394.1999999997</v>
      </c>
      <c r="V76" s="20">
        <f t="shared" ref="V76:AA76" si="10">V78+V80+V81+V83</f>
        <v>2302796.9</v>
      </c>
      <c r="W76" s="20">
        <f t="shared" si="10"/>
        <v>2308288.7000000002</v>
      </c>
      <c r="X76" s="20">
        <f t="shared" si="10"/>
        <v>2308288.7000000002</v>
      </c>
      <c r="Y76" s="20">
        <f t="shared" si="10"/>
        <v>2316666.2999999998</v>
      </c>
      <c r="Z76" s="20">
        <f t="shared" si="10"/>
        <v>2316666.2999999998</v>
      </c>
      <c r="AA76" s="20">
        <f t="shared" si="10"/>
        <v>13871101.100000003</v>
      </c>
      <c r="AB76" s="10">
        <v>2026</v>
      </c>
    </row>
    <row r="77" spans="2:30" ht="24" customHeight="1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57" t="s">
        <v>42</v>
      </c>
      <c r="T77" s="51" t="s">
        <v>28</v>
      </c>
      <c r="U77" s="51">
        <v>52</v>
      </c>
      <c r="V77" s="51">
        <v>52</v>
      </c>
      <c r="W77" s="51">
        <v>52</v>
      </c>
      <c r="X77" s="51">
        <v>52</v>
      </c>
      <c r="Y77" s="51">
        <v>52</v>
      </c>
      <c r="Z77" s="51">
        <v>52</v>
      </c>
      <c r="AA77" s="51">
        <v>52</v>
      </c>
      <c r="AB77" s="51">
        <v>2026</v>
      </c>
      <c r="AC77" s="5"/>
      <c r="AD77" s="5"/>
    </row>
    <row r="78" spans="2:30" ht="61.5" customHeight="1" x14ac:dyDescent="0.25">
      <c r="B78" s="4">
        <v>0</v>
      </c>
      <c r="C78" s="4">
        <v>1</v>
      </c>
      <c r="D78" s="4">
        <v>1</v>
      </c>
      <c r="E78" s="4">
        <v>0</v>
      </c>
      <c r="F78" s="4">
        <v>7</v>
      </c>
      <c r="G78" s="4">
        <v>0</v>
      </c>
      <c r="H78" s="4">
        <v>2</v>
      </c>
      <c r="I78" s="4">
        <v>0</v>
      </c>
      <c r="J78" s="4">
        <v>1</v>
      </c>
      <c r="K78" s="4">
        <v>2</v>
      </c>
      <c r="L78" s="4">
        <v>0</v>
      </c>
      <c r="M78" s="4">
        <v>1</v>
      </c>
      <c r="N78" s="4">
        <v>9</v>
      </c>
      <c r="O78" s="4">
        <v>9</v>
      </c>
      <c r="P78" s="4">
        <v>9</v>
      </c>
      <c r="Q78" s="4">
        <v>9</v>
      </c>
      <c r="R78" s="4">
        <v>9</v>
      </c>
      <c r="S78" s="57" t="s">
        <v>166</v>
      </c>
      <c r="T78" s="51" t="s">
        <v>13</v>
      </c>
      <c r="U78" s="25">
        <v>242053.3</v>
      </c>
      <c r="V78" s="25">
        <v>250551</v>
      </c>
      <c r="W78" s="25">
        <v>250551</v>
      </c>
      <c r="X78" s="25">
        <v>250551</v>
      </c>
      <c r="Y78" s="25">
        <v>250551</v>
      </c>
      <c r="Z78" s="25">
        <v>250551</v>
      </c>
      <c r="AA78" s="25">
        <f>U78+V78+W78+X78+Y78+Z78</f>
        <v>1494808.3</v>
      </c>
      <c r="AB78" s="51">
        <v>2026</v>
      </c>
      <c r="AC78" s="5"/>
      <c r="AD78" s="5"/>
    </row>
    <row r="79" spans="2:30" ht="37.5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57" t="s">
        <v>43</v>
      </c>
      <c r="T79" s="51" t="s">
        <v>28</v>
      </c>
      <c r="U79" s="51">
        <v>52</v>
      </c>
      <c r="V79" s="51">
        <v>52</v>
      </c>
      <c r="W79" s="51">
        <v>52</v>
      </c>
      <c r="X79" s="51">
        <v>52</v>
      </c>
      <c r="Y79" s="51">
        <v>52</v>
      </c>
      <c r="Z79" s="51">
        <v>52</v>
      </c>
      <c r="AA79" s="51">
        <v>52</v>
      </c>
      <c r="AB79" s="51">
        <v>2026</v>
      </c>
      <c r="AC79" s="5"/>
      <c r="AD79" s="5"/>
    </row>
    <row r="80" spans="2:30" ht="58.5" customHeight="1" x14ac:dyDescent="0.25">
      <c r="B80" s="44">
        <v>0</v>
      </c>
      <c r="C80" s="44">
        <v>1</v>
      </c>
      <c r="D80" s="44">
        <v>1</v>
      </c>
      <c r="E80" s="44">
        <v>0</v>
      </c>
      <c r="F80" s="44">
        <v>7</v>
      </c>
      <c r="G80" s="44">
        <v>0</v>
      </c>
      <c r="H80" s="44">
        <v>2</v>
      </c>
      <c r="I80" s="44">
        <v>0</v>
      </c>
      <c r="J80" s="44">
        <v>1</v>
      </c>
      <c r="K80" s="44">
        <v>2</v>
      </c>
      <c r="L80" s="44">
        <v>0</v>
      </c>
      <c r="M80" s="44">
        <v>1</v>
      </c>
      <c r="N80" s="44">
        <v>1</v>
      </c>
      <c r="O80" s="44">
        <v>0</v>
      </c>
      <c r="P80" s="44">
        <v>7</v>
      </c>
      <c r="Q80" s="44">
        <v>5</v>
      </c>
      <c r="R80" s="44">
        <v>0</v>
      </c>
      <c r="S80" s="75" t="s">
        <v>167</v>
      </c>
      <c r="T80" s="71" t="s">
        <v>13</v>
      </c>
      <c r="U80" s="26">
        <v>1936768.1</v>
      </c>
      <c r="V80" s="26">
        <v>1909971.9</v>
      </c>
      <c r="W80" s="26">
        <v>1915481.2</v>
      </c>
      <c r="X80" s="26">
        <v>1915481.2</v>
      </c>
      <c r="Y80" s="26">
        <v>1923858.8</v>
      </c>
      <c r="Z80" s="26">
        <v>1923858.8</v>
      </c>
      <c r="AA80" s="26">
        <f>U80+V80+W80+X80+Y80+Z80</f>
        <v>11525420.000000002</v>
      </c>
      <c r="AB80" s="54">
        <v>2026</v>
      </c>
      <c r="AC80" s="5"/>
      <c r="AD80" s="5"/>
    </row>
    <row r="81" spans="1:30" ht="57" customHeight="1" x14ac:dyDescent="0.25">
      <c r="B81" s="44">
        <v>0</v>
      </c>
      <c r="C81" s="44">
        <v>1</v>
      </c>
      <c r="D81" s="44">
        <v>1</v>
      </c>
      <c r="E81" s="44">
        <v>1</v>
      </c>
      <c r="F81" s="44">
        <v>0</v>
      </c>
      <c r="G81" s="44">
        <v>0</v>
      </c>
      <c r="H81" s="44">
        <v>4</v>
      </c>
      <c r="I81" s="44">
        <v>0</v>
      </c>
      <c r="J81" s="44">
        <v>1</v>
      </c>
      <c r="K81" s="44">
        <v>2</v>
      </c>
      <c r="L81" s="44">
        <v>0</v>
      </c>
      <c r="M81" s="44">
        <v>1</v>
      </c>
      <c r="N81" s="44">
        <v>1</v>
      </c>
      <c r="O81" s="44">
        <v>0</v>
      </c>
      <c r="P81" s="44">
        <v>7</v>
      </c>
      <c r="Q81" s="44">
        <v>5</v>
      </c>
      <c r="R81" s="44">
        <v>0</v>
      </c>
      <c r="S81" s="76"/>
      <c r="T81" s="72"/>
      <c r="U81" s="26">
        <v>50.5</v>
      </c>
      <c r="V81" s="26">
        <v>17.5</v>
      </c>
      <c r="W81" s="26">
        <v>0</v>
      </c>
      <c r="X81" s="26">
        <v>0</v>
      </c>
      <c r="Y81" s="26">
        <v>0</v>
      </c>
      <c r="Z81" s="26">
        <v>0</v>
      </c>
      <c r="AA81" s="26">
        <f>U81+V81+W81+X81+Y81+Z81</f>
        <v>68</v>
      </c>
      <c r="AB81" s="54">
        <v>2022</v>
      </c>
      <c r="AC81" s="5"/>
      <c r="AD81" s="5"/>
    </row>
    <row r="82" spans="1:30" ht="37.5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57" t="s">
        <v>44</v>
      </c>
      <c r="T82" s="51" t="s">
        <v>28</v>
      </c>
      <c r="U82" s="51">
        <v>52</v>
      </c>
      <c r="V82" s="51">
        <v>52</v>
      </c>
      <c r="W82" s="51">
        <v>52</v>
      </c>
      <c r="X82" s="51">
        <v>52</v>
      </c>
      <c r="Y82" s="51">
        <v>52</v>
      </c>
      <c r="Z82" s="51">
        <v>52</v>
      </c>
      <c r="AA82" s="51">
        <v>52</v>
      </c>
      <c r="AB82" s="51">
        <v>2026</v>
      </c>
      <c r="AC82" s="5"/>
      <c r="AD82" s="5"/>
    </row>
    <row r="83" spans="1:30" ht="56.25" x14ac:dyDescent="0.25">
      <c r="B83" s="4">
        <v>0</v>
      </c>
      <c r="C83" s="4">
        <v>1</v>
      </c>
      <c r="D83" s="4">
        <v>1</v>
      </c>
      <c r="E83" s="4">
        <v>1</v>
      </c>
      <c r="F83" s="4">
        <v>0</v>
      </c>
      <c r="G83" s="4">
        <v>0</v>
      </c>
      <c r="H83" s="4">
        <v>4</v>
      </c>
      <c r="I83" s="4">
        <v>0</v>
      </c>
      <c r="J83" s="4">
        <v>1</v>
      </c>
      <c r="K83" s="4">
        <v>2</v>
      </c>
      <c r="L83" s="4">
        <v>0</v>
      </c>
      <c r="M83" s="4">
        <v>1</v>
      </c>
      <c r="N83" s="4">
        <v>5</v>
      </c>
      <c r="O83" s="4">
        <v>3</v>
      </c>
      <c r="P83" s="4">
        <v>0</v>
      </c>
      <c r="Q83" s="4">
        <v>3</v>
      </c>
      <c r="R83" s="4">
        <v>1</v>
      </c>
      <c r="S83" s="22" t="s">
        <v>127</v>
      </c>
      <c r="T83" s="51" t="s">
        <v>13</v>
      </c>
      <c r="U83" s="26">
        <v>139522.29999999999</v>
      </c>
      <c r="V83" s="26">
        <v>142256.5</v>
      </c>
      <c r="W83" s="26">
        <v>142256.5</v>
      </c>
      <c r="X83" s="26">
        <v>142256.5</v>
      </c>
      <c r="Y83" s="26">
        <v>142256.5</v>
      </c>
      <c r="Z83" s="26">
        <v>142256.5</v>
      </c>
      <c r="AA83" s="25">
        <f>U83+V83+W83+X83+Y83+Z83</f>
        <v>850804.8</v>
      </c>
      <c r="AB83" s="51">
        <v>2026</v>
      </c>
      <c r="AC83" s="5"/>
      <c r="AD83" s="5"/>
    </row>
    <row r="84" spans="1:30" ht="39" customHeight="1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22" t="s">
        <v>124</v>
      </c>
      <c r="T84" s="54" t="s">
        <v>28</v>
      </c>
      <c r="U84" s="29">
        <v>1786</v>
      </c>
      <c r="V84" s="29">
        <v>1821</v>
      </c>
      <c r="W84" s="29">
        <v>1821</v>
      </c>
      <c r="X84" s="29">
        <v>1821</v>
      </c>
      <c r="Y84" s="29">
        <v>1821</v>
      </c>
      <c r="Z84" s="29">
        <v>1821</v>
      </c>
      <c r="AA84" s="29">
        <v>1821</v>
      </c>
      <c r="AB84" s="51">
        <v>2026</v>
      </c>
      <c r="AC84" s="5"/>
      <c r="AD84" s="5"/>
    </row>
    <row r="85" spans="1:30" ht="39" customHeight="1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22" t="s">
        <v>188</v>
      </c>
      <c r="T85" s="54" t="s">
        <v>25</v>
      </c>
      <c r="U85" s="29">
        <v>0</v>
      </c>
      <c r="V85" s="29">
        <v>1668</v>
      </c>
      <c r="W85" s="29">
        <v>1668</v>
      </c>
      <c r="X85" s="29">
        <v>1668</v>
      </c>
      <c r="Y85" s="29">
        <v>1668</v>
      </c>
      <c r="Z85" s="29">
        <v>1668</v>
      </c>
      <c r="AA85" s="29">
        <f>U85+V85+W85+X85+Y85+Z85</f>
        <v>8340</v>
      </c>
      <c r="AB85" s="51">
        <v>2026</v>
      </c>
      <c r="AC85" s="5"/>
      <c r="AD85" s="5"/>
    </row>
    <row r="86" spans="1:30" ht="36.75" customHeight="1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57" t="s">
        <v>128</v>
      </c>
      <c r="T86" s="51" t="s">
        <v>30</v>
      </c>
      <c r="U86" s="24">
        <v>1</v>
      </c>
      <c r="V86" s="24">
        <v>1</v>
      </c>
      <c r="W86" s="24">
        <v>1</v>
      </c>
      <c r="X86" s="24">
        <v>1</v>
      </c>
      <c r="Y86" s="24">
        <v>1</v>
      </c>
      <c r="Z86" s="24">
        <v>1</v>
      </c>
      <c r="AA86" s="24">
        <v>1</v>
      </c>
      <c r="AB86" s="51">
        <v>2026</v>
      </c>
      <c r="AC86" s="5"/>
      <c r="AD86" s="5"/>
    </row>
    <row r="87" spans="1:30" ht="56.25" customHeight="1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57" t="s">
        <v>45</v>
      </c>
      <c r="T87" s="51" t="s">
        <v>17</v>
      </c>
      <c r="U87" s="21">
        <v>100</v>
      </c>
      <c r="V87" s="21">
        <v>100</v>
      </c>
      <c r="W87" s="21">
        <v>100</v>
      </c>
      <c r="X87" s="21">
        <v>100</v>
      </c>
      <c r="Y87" s="21">
        <v>100</v>
      </c>
      <c r="Z87" s="21">
        <v>100</v>
      </c>
      <c r="AA87" s="21">
        <v>100</v>
      </c>
      <c r="AB87" s="51">
        <v>2026</v>
      </c>
      <c r="AC87" s="5"/>
      <c r="AD87" s="5"/>
    </row>
    <row r="88" spans="1:30" ht="56.25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57" t="s">
        <v>46</v>
      </c>
      <c r="T88" s="51" t="s">
        <v>17</v>
      </c>
      <c r="U88" s="21">
        <v>100</v>
      </c>
      <c r="V88" s="21">
        <v>100</v>
      </c>
      <c r="W88" s="21">
        <v>100</v>
      </c>
      <c r="X88" s="21">
        <v>100</v>
      </c>
      <c r="Y88" s="21">
        <v>100</v>
      </c>
      <c r="Z88" s="21">
        <v>100</v>
      </c>
      <c r="AA88" s="36">
        <v>100</v>
      </c>
      <c r="AB88" s="53">
        <v>2026</v>
      </c>
      <c r="AC88" s="5"/>
      <c r="AD88" s="5"/>
    </row>
    <row r="89" spans="1:30" s="5" customFormat="1" ht="54" customHeight="1" x14ac:dyDescent="0.25">
      <c r="B89" s="4">
        <v>0</v>
      </c>
      <c r="C89" s="4">
        <v>0</v>
      </c>
      <c r="D89" s="4">
        <v>0</v>
      </c>
      <c r="E89" s="4">
        <v>0</v>
      </c>
      <c r="F89" s="4">
        <v>7</v>
      </c>
      <c r="G89" s="4">
        <v>0</v>
      </c>
      <c r="H89" s="4">
        <v>2</v>
      </c>
      <c r="I89" s="4">
        <v>0</v>
      </c>
      <c r="J89" s="4">
        <v>1</v>
      </c>
      <c r="K89" s="4">
        <v>2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11" t="s">
        <v>160</v>
      </c>
      <c r="T89" s="51" t="s">
        <v>13</v>
      </c>
      <c r="U89" s="20">
        <f>U91+U92+U94+U95</f>
        <v>282549.40000000002</v>
      </c>
      <c r="V89" s="20">
        <f t="shared" ref="V89:Z89" si="11">V91+V92+V94+V95</f>
        <v>3000</v>
      </c>
      <c r="W89" s="20">
        <f t="shared" si="11"/>
        <v>1500</v>
      </c>
      <c r="X89" s="20">
        <f t="shared" si="11"/>
        <v>0</v>
      </c>
      <c r="Y89" s="20">
        <f t="shared" si="11"/>
        <v>0</v>
      </c>
      <c r="Z89" s="20">
        <f t="shared" si="11"/>
        <v>0</v>
      </c>
      <c r="AA89" s="20">
        <f>AA91+AA92+AA94+AA95</f>
        <v>287049.40000000002</v>
      </c>
      <c r="AB89" s="38">
        <v>2026</v>
      </c>
    </row>
    <row r="90" spans="1:30" ht="37.5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57" t="s">
        <v>47</v>
      </c>
      <c r="T90" s="51" t="s">
        <v>17</v>
      </c>
      <c r="U90" s="21">
        <v>69.2</v>
      </c>
      <c r="V90" s="21">
        <v>69.2</v>
      </c>
      <c r="W90" s="21">
        <v>69.2</v>
      </c>
      <c r="X90" s="21">
        <v>69.2</v>
      </c>
      <c r="Y90" s="21">
        <v>69.2</v>
      </c>
      <c r="Z90" s="34">
        <v>69.2</v>
      </c>
      <c r="AA90" s="39">
        <v>69.2</v>
      </c>
      <c r="AB90" s="40">
        <v>2026</v>
      </c>
      <c r="AC90" s="5"/>
      <c r="AD90" s="5"/>
    </row>
    <row r="91" spans="1:30" ht="39.75" customHeight="1" x14ac:dyDescent="0.25">
      <c r="B91" s="4">
        <v>0</v>
      </c>
      <c r="C91" s="4">
        <v>1</v>
      </c>
      <c r="D91" s="4">
        <v>1</v>
      </c>
      <c r="E91" s="4">
        <v>0</v>
      </c>
      <c r="F91" s="4">
        <v>7</v>
      </c>
      <c r="G91" s="4">
        <v>0</v>
      </c>
      <c r="H91" s="4">
        <v>2</v>
      </c>
      <c r="I91" s="4">
        <v>0</v>
      </c>
      <c r="J91" s="4">
        <v>1</v>
      </c>
      <c r="K91" s="4">
        <v>2</v>
      </c>
      <c r="L91" s="4" t="s">
        <v>49</v>
      </c>
      <c r="M91" s="4">
        <v>1</v>
      </c>
      <c r="N91" s="4" t="s">
        <v>39</v>
      </c>
      <c r="O91" s="4">
        <v>0</v>
      </c>
      <c r="P91" s="4">
        <v>3</v>
      </c>
      <c r="Q91" s="4">
        <v>9</v>
      </c>
      <c r="R91" s="4">
        <v>0</v>
      </c>
      <c r="S91" s="68" t="s">
        <v>158</v>
      </c>
      <c r="T91" s="70" t="s">
        <v>13</v>
      </c>
      <c r="U91" s="25">
        <v>600</v>
      </c>
      <c r="V91" s="25">
        <v>600</v>
      </c>
      <c r="W91" s="25">
        <v>300</v>
      </c>
      <c r="X91" s="25">
        <v>0</v>
      </c>
      <c r="Y91" s="25">
        <v>0</v>
      </c>
      <c r="Z91" s="35">
        <v>0</v>
      </c>
      <c r="AA91" s="41">
        <f>U91+V91+W91+X91+Y91+Z91</f>
        <v>1500</v>
      </c>
      <c r="AB91" s="40">
        <v>2023</v>
      </c>
      <c r="AC91" s="5"/>
      <c r="AD91" s="5"/>
    </row>
    <row r="92" spans="1:30" ht="38.25" customHeight="1" x14ac:dyDescent="0.25">
      <c r="B92" s="4">
        <v>0</v>
      </c>
      <c r="C92" s="4">
        <v>1</v>
      </c>
      <c r="D92" s="4">
        <v>1</v>
      </c>
      <c r="E92" s="4">
        <v>0</v>
      </c>
      <c r="F92" s="4">
        <v>7</v>
      </c>
      <c r="G92" s="4">
        <v>0</v>
      </c>
      <c r="H92" s="4">
        <v>2</v>
      </c>
      <c r="I92" s="4">
        <v>0</v>
      </c>
      <c r="J92" s="4">
        <v>1</v>
      </c>
      <c r="K92" s="4">
        <v>2</v>
      </c>
      <c r="L92" s="4" t="s">
        <v>49</v>
      </c>
      <c r="M92" s="4">
        <v>1</v>
      </c>
      <c r="N92" s="4">
        <v>1</v>
      </c>
      <c r="O92" s="4">
        <v>0</v>
      </c>
      <c r="P92" s="4">
        <v>3</v>
      </c>
      <c r="Q92" s="4">
        <v>9</v>
      </c>
      <c r="R92" s="4">
        <v>0</v>
      </c>
      <c r="S92" s="69"/>
      <c r="T92" s="64"/>
      <c r="U92" s="25">
        <v>2400</v>
      </c>
      <c r="V92" s="25">
        <v>2400</v>
      </c>
      <c r="W92" s="25">
        <v>1200</v>
      </c>
      <c r="X92" s="25">
        <v>0</v>
      </c>
      <c r="Y92" s="25">
        <v>0</v>
      </c>
      <c r="Z92" s="25">
        <v>0</v>
      </c>
      <c r="AA92" s="37">
        <f>U92+V92+W92+X92+Y92+Z92</f>
        <v>6000</v>
      </c>
      <c r="AB92" s="52">
        <v>2023</v>
      </c>
      <c r="AC92" s="5"/>
      <c r="AD92" s="5"/>
    </row>
    <row r="93" spans="1:30" ht="58.5" customHeight="1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57" t="s">
        <v>162</v>
      </c>
      <c r="T93" s="51" t="s">
        <v>28</v>
      </c>
      <c r="U93" s="24">
        <v>2</v>
      </c>
      <c r="V93" s="24">
        <v>1</v>
      </c>
      <c r="W93" s="24">
        <v>1</v>
      </c>
      <c r="X93" s="24">
        <v>0</v>
      </c>
      <c r="Y93" s="24">
        <v>0</v>
      </c>
      <c r="Z93" s="24">
        <v>0</v>
      </c>
      <c r="AA93" s="24">
        <f>SUM(U93:Z93)</f>
        <v>4</v>
      </c>
      <c r="AB93" s="51">
        <v>2023</v>
      </c>
      <c r="AC93" s="5"/>
      <c r="AD93" s="5"/>
    </row>
    <row r="94" spans="1:30" ht="21.75" customHeight="1" x14ac:dyDescent="0.25">
      <c r="B94" s="4">
        <v>0</v>
      </c>
      <c r="C94" s="4">
        <v>4</v>
      </c>
      <c r="D94" s="4">
        <v>3</v>
      </c>
      <c r="E94" s="4">
        <v>0</v>
      </c>
      <c r="F94" s="4">
        <v>7</v>
      </c>
      <c r="G94" s="4">
        <v>0</v>
      </c>
      <c r="H94" s="4">
        <v>2</v>
      </c>
      <c r="I94" s="4">
        <v>0</v>
      </c>
      <c r="J94" s="4">
        <v>1</v>
      </c>
      <c r="K94" s="4">
        <v>2</v>
      </c>
      <c r="L94" s="4" t="s">
        <v>125</v>
      </c>
      <c r="M94" s="4">
        <v>1</v>
      </c>
      <c r="N94" s="4">
        <v>1</v>
      </c>
      <c r="O94" s="4">
        <v>0</v>
      </c>
      <c r="P94" s="4">
        <v>1</v>
      </c>
      <c r="Q94" s="4">
        <v>6</v>
      </c>
      <c r="R94" s="4">
        <v>2</v>
      </c>
      <c r="S94" s="73" t="s">
        <v>159</v>
      </c>
      <c r="T94" s="70" t="s">
        <v>13</v>
      </c>
      <c r="U94" s="25">
        <v>279279.40000000002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f>U94+V94+W94+X94+Y94+Z94</f>
        <v>279279.40000000002</v>
      </c>
      <c r="AB94" s="51">
        <v>2021</v>
      </c>
      <c r="AC94" s="5"/>
      <c r="AD94" s="5"/>
    </row>
    <row r="95" spans="1:30" ht="20.25" customHeight="1" x14ac:dyDescent="0.25">
      <c r="B95" s="4">
        <v>0</v>
      </c>
      <c r="C95" s="4">
        <v>4</v>
      </c>
      <c r="D95" s="4">
        <v>3</v>
      </c>
      <c r="E95" s="4">
        <v>0</v>
      </c>
      <c r="F95" s="4">
        <v>7</v>
      </c>
      <c r="G95" s="4">
        <v>0</v>
      </c>
      <c r="H95" s="4">
        <v>2</v>
      </c>
      <c r="I95" s="4">
        <v>0</v>
      </c>
      <c r="J95" s="4">
        <v>1</v>
      </c>
      <c r="K95" s="4">
        <v>2</v>
      </c>
      <c r="L95" s="4" t="s">
        <v>125</v>
      </c>
      <c r="M95" s="4">
        <v>1</v>
      </c>
      <c r="N95" s="4">
        <v>0</v>
      </c>
      <c r="O95" s="4">
        <v>0</v>
      </c>
      <c r="P95" s="4">
        <v>0</v>
      </c>
      <c r="Q95" s="4">
        <v>0</v>
      </c>
      <c r="R95" s="4">
        <v>2</v>
      </c>
      <c r="S95" s="74"/>
      <c r="T95" s="79"/>
      <c r="U95" s="25">
        <v>270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f>U95+V95+W95+X95+Y95+Z95</f>
        <v>270</v>
      </c>
      <c r="AB95" s="51">
        <v>2021</v>
      </c>
      <c r="AC95" s="5"/>
      <c r="AD95" s="5"/>
    </row>
    <row r="96" spans="1:30" s="49" customFormat="1" ht="48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57" t="s">
        <v>48</v>
      </c>
      <c r="T96" s="51" t="s">
        <v>36</v>
      </c>
      <c r="U96" s="24">
        <v>1224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1224</v>
      </c>
      <c r="AB96" s="51">
        <v>2021</v>
      </c>
      <c r="AC96" s="5"/>
      <c r="AD96" s="5"/>
    </row>
    <row r="97" spans="2:30" s="5" customFormat="1" ht="38.25" customHeight="1" x14ac:dyDescent="0.25">
      <c r="B97" s="4">
        <v>0</v>
      </c>
      <c r="C97" s="4">
        <v>1</v>
      </c>
      <c r="D97" s="4">
        <v>1</v>
      </c>
      <c r="E97" s="4">
        <v>0</v>
      </c>
      <c r="F97" s="4">
        <v>7</v>
      </c>
      <c r="G97" s="4">
        <v>0</v>
      </c>
      <c r="H97" s="4">
        <v>9</v>
      </c>
      <c r="I97" s="4">
        <v>0</v>
      </c>
      <c r="J97" s="4">
        <v>1</v>
      </c>
      <c r="K97" s="4">
        <v>2</v>
      </c>
      <c r="L97" s="4">
        <v>0</v>
      </c>
      <c r="M97" s="4">
        <v>3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9" t="s">
        <v>50</v>
      </c>
      <c r="T97" s="51" t="s">
        <v>13</v>
      </c>
      <c r="U97" s="20">
        <f>U100+U102+U104</f>
        <v>155</v>
      </c>
      <c r="V97" s="20">
        <f t="shared" ref="V97:AA97" si="12">V100+V102+V104</f>
        <v>159.4</v>
      </c>
      <c r="W97" s="20">
        <f t="shared" si="12"/>
        <v>159.4</v>
      </c>
      <c r="X97" s="20">
        <f t="shared" si="12"/>
        <v>159.4</v>
      </c>
      <c r="Y97" s="20">
        <f t="shared" si="12"/>
        <v>159.4</v>
      </c>
      <c r="Z97" s="20">
        <f t="shared" si="12"/>
        <v>159.4</v>
      </c>
      <c r="AA97" s="20">
        <f t="shared" si="12"/>
        <v>952</v>
      </c>
      <c r="AB97" s="51">
        <v>2026</v>
      </c>
    </row>
    <row r="98" spans="2:30" s="5" customFormat="1" ht="37.5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57" t="s">
        <v>51</v>
      </c>
      <c r="T98" s="51" t="s">
        <v>17</v>
      </c>
      <c r="U98" s="21">
        <v>95.8</v>
      </c>
      <c r="V98" s="21">
        <v>99.5</v>
      </c>
      <c r="W98" s="21">
        <v>99.5</v>
      </c>
      <c r="X98" s="21">
        <v>99.5</v>
      </c>
      <c r="Y98" s="21">
        <v>99.5</v>
      </c>
      <c r="Z98" s="21">
        <v>99.5</v>
      </c>
      <c r="AA98" s="21">
        <v>99.5</v>
      </c>
      <c r="AB98" s="51">
        <v>2026</v>
      </c>
    </row>
    <row r="99" spans="2:30" ht="39.75" customHeight="1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57" t="s">
        <v>52</v>
      </c>
      <c r="T99" s="51" t="s">
        <v>17</v>
      </c>
      <c r="U99" s="21">
        <v>96.4</v>
      </c>
      <c r="V99" s="21">
        <v>97.9</v>
      </c>
      <c r="W99" s="21">
        <v>97.9</v>
      </c>
      <c r="X99" s="21">
        <v>97.9</v>
      </c>
      <c r="Y99" s="21">
        <v>97.9</v>
      </c>
      <c r="Z99" s="21">
        <v>97.9</v>
      </c>
      <c r="AA99" s="21">
        <v>97.9</v>
      </c>
      <c r="AB99" s="51">
        <v>2026</v>
      </c>
      <c r="AC99" s="5"/>
      <c r="AD99" s="5"/>
    </row>
    <row r="100" spans="2:30" ht="37.5" x14ac:dyDescent="0.25">
      <c r="B100" s="4">
        <v>0</v>
      </c>
      <c r="C100" s="4">
        <v>1</v>
      </c>
      <c r="D100" s="4">
        <v>1</v>
      </c>
      <c r="E100" s="4">
        <v>0</v>
      </c>
      <c r="F100" s="4">
        <v>7</v>
      </c>
      <c r="G100" s="4">
        <v>0</v>
      </c>
      <c r="H100" s="4">
        <v>9</v>
      </c>
      <c r="I100" s="4">
        <v>0</v>
      </c>
      <c r="J100" s="4">
        <v>1</v>
      </c>
      <c r="K100" s="4">
        <v>2</v>
      </c>
      <c r="L100" s="4">
        <v>0</v>
      </c>
      <c r="M100" s="4">
        <v>3</v>
      </c>
      <c r="N100" s="4">
        <v>9</v>
      </c>
      <c r="O100" s="4">
        <v>9</v>
      </c>
      <c r="P100" s="4">
        <v>9</v>
      </c>
      <c r="Q100" s="4">
        <v>9</v>
      </c>
      <c r="R100" s="4">
        <v>9</v>
      </c>
      <c r="S100" s="57" t="s">
        <v>53</v>
      </c>
      <c r="T100" s="51" t="s">
        <v>13</v>
      </c>
      <c r="U100" s="25">
        <v>70</v>
      </c>
      <c r="V100" s="25">
        <v>74.400000000000006</v>
      </c>
      <c r="W100" s="25">
        <v>74.400000000000006</v>
      </c>
      <c r="X100" s="25">
        <v>74.400000000000006</v>
      </c>
      <c r="Y100" s="25">
        <v>74.400000000000006</v>
      </c>
      <c r="Z100" s="25">
        <v>74.400000000000006</v>
      </c>
      <c r="AA100" s="25">
        <f>U100+V100+W100+X100+Y100+Z100</f>
        <v>442</v>
      </c>
      <c r="AB100" s="51">
        <v>2026</v>
      </c>
      <c r="AC100" s="5"/>
      <c r="AD100" s="5"/>
    </row>
    <row r="101" spans="2:30" ht="39.75" customHeight="1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57" t="s">
        <v>54</v>
      </c>
      <c r="T101" s="51" t="s">
        <v>28</v>
      </c>
      <c r="U101" s="51">
        <v>13</v>
      </c>
      <c r="V101" s="51">
        <v>14</v>
      </c>
      <c r="W101" s="51">
        <v>14</v>
      </c>
      <c r="X101" s="51">
        <v>14</v>
      </c>
      <c r="Y101" s="51">
        <v>14</v>
      </c>
      <c r="Z101" s="51">
        <v>14</v>
      </c>
      <c r="AA101" s="51">
        <v>14</v>
      </c>
      <c r="AB101" s="51">
        <v>2026</v>
      </c>
      <c r="AC101" s="5"/>
      <c r="AD101" s="5"/>
    </row>
    <row r="102" spans="2:30" ht="37.5" x14ac:dyDescent="0.25">
      <c r="B102" s="4">
        <v>0</v>
      </c>
      <c r="C102" s="4">
        <v>1</v>
      </c>
      <c r="D102" s="4">
        <v>1</v>
      </c>
      <c r="E102" s="4">
        <v>0</v>
      </c>
      <c r="F102" s="4">
        <v>7</v>
      </c>
      <c r="G102" s="4">
        <v>0</v>
      </c>
      <c r="H102" s="4">
        <v>9</v>
      </c>
      <c r="I102" s="4">
        <v>0</v>
      </c>
      <c r="J102" s="4">
        <v>1</v>
      </c>
      <c r="K102" s="4">
        <v>2</v>
      </c>
      <c r="L102" s="4">
        <v>0</v>
      </c>
      <c r="M102" s="4">
        <v>3</v>
      </c>
      <c r="N102" s="4">
        <v>9</v>
      </c>
      <c r="O102" s="4">
        <v>9</v>
      </c>
      <c r="P102" s="4">
        <v>9</v>
      </c>
      <c r="Q102" s="4">
        <v>9</v>
      </c>
      <c r="R102" s="4">
        <v>9</v>
      </c>
      <c r="S102" s="57" t="s">
        <v>55</v>
      </c>
      <c r="T102" s="51" t="s">
        <v>13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f>U102+V102+W102+X102+Y102+Z102</f>
        <v>0</v>
      </c>
      <c r="AB102" s="51">
        <v>2026</v>
      </c>
      <c r="AC102" s="5"/>
      <c r="AD102" s="5"/>
    </row>
    <row r="103" spans="2:30" ht="37.5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56" t="s">
        <v>126</v>
      </c>
      <c r="T103" s="51" t="s">
        <v>28</v>
      </c>
      <c r="U103" s="51">
        <v>26</v>
      </c>
      <c r="V103" s="51">
        <v>34</v>
      </c>
      <c r="W103" s="51">
        <v>34</v>
      </c>
      <c r="X103" s="51">
        <v>34</v>
      </c>
      <c r="Y103" s="51">
        <v>34</v>
      </c>
      <c r="Z103" s="51">
        <v>34</v>
      </c>
      <c r="AA103" s="51">
        <v>34</v>
      </c>
      <c r="AB103" s="51">
        <v>2026</v>
      </c>
      <c r="AC103" s="5"/>
      <c r="AD103" s="5"/>
    </row>
    <row r="104" spans="2:30" x14ac:dyDescent="0.25">
      <c r="B104" s="4">
        <v>0</v>
      </c>
      <c r="C104" s="4">
        <v>1</v>
      </c>
      <c r="D104" s="4">
        <v>1</v>
      </c>
      <c r="E104" s="4">
        <v>0</v>
      </c>
      <c r="F104" s="4">
        <v>7</v>
      </c>
      <c r="G104" s="4">
        <v>0</v>
      </c>
      <c r="H104" s="4">
        <v>9</v>
      </c>
      <c r="I104" s="4">
        <v>0</v>
      </c>
      <c r="J104" s="4">
        <v>1</v>
      </c>
      <c r="K104" s="4">
        <v>2</v>
      </c>
      <c r="L104" s="4">
        <v>0</v>
      </c>
      <c r="M104" s="4">
        <v>3</v>
      </c>
      <c r="N104" s="4">
        <v>9</v>
      </c>
      <c r="O104" s="4">
        <v>9</v>
      </c>
      <c r="P104" s="4">
        <v>9</v>
      </c>
      <c r="Q104" s="4">
        <v>9</v>
      </c>
      <c r="R104" s="4">
        <v>9</v>
      </c>
      <c r="S104" s="57" t="s">
        <v>56</v>
      </c>
      <c r="T104" s="51" t="s">
        <v>13</v>
      </c>
      <c r="U104" s="25">
        <v>85</v>
      </c>
      <c r="V104" s="25">
        <v>85</v>
      </c>
      <c r="W104" s="25">
        <v>85</v>
      </c>
      <c r="X104" s="25">
        <v>85</v>
      </c>
      <c r="Y104" s="25">
        <v>85</v>
      </c>
      <c r="Z104" s="25">
        <v>85</v>
      </c>
      <c r="AA104" s="25">
        <f>U104+V104+W104+X104+Y104+Z104</f>
        <v>510</v>
      </c>
      <c r="AB104" s="51">
        <v>2026</v>
      </c>
      <c r="AC104" s="5"/>
      <c r="AD104" s="5"/>
    </row>
    <row r="105" spans="2:30" ht="39" customHeight="1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57" t="s">
        <v>57</v>
      </c>
      <c r="T105" s="51" t="s">
        <v>17</v>
      </c>
      <c r="U105" s="21">
        <v>11.5</v>
      </c>
      <c r="V105" s="21">
        <v>8</v>
      </c>
      <c r="W105" s="21">
        <v>8</v>
      </c>
      <c r="X105" s="21">
        <v>8</v>
      </c>
      <c r="Y105" s="21">
        <v>8</v>
      </c>
      <c r="Z105" s="21">
        <v>8</v>
      </c>
      <c r="AA105" s="21">
        <v>8</v>
      </c>
      <c r="AB105" s="51">
        <v>2026</v>
      </c>
      <c r="AC105" s="5"/>
      <c r="AD105" s="5"/>
    </row>
    <row r="106" spans="2:30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57" t="s">
        <v>58</v>
      </c>
      <c r="T106" s="51" t="s">
        <v>25</v>
      </c>
      <c r="U106" s="24">
        <v>1150</v>
      </c>
      <c r="V106" s="24">
        <v>1150</v>
      </c>
      <c r="W106" s="24">
        <v>1150</v>
      </c>
      <c r="X106" s="24">
        <v>1150</v>
      </c>
      <c r="Y106" s="24">
        <v>1150</v>
      </c>
      <c r="Z106" s="24">
        <v>1150</v>
      </c>
      <c r="AA106" s="24">
        <f>SUM(U106:Z106)</f>
        <v>6900</v>
      </c>
      <c r="AB106" s="51">
        <v>2026</v>
      </c>
      <c r="AC106" s="5"/>
      <c r="AD106" s="5"/>
    </row>
    <row r="107" spans="2:30" ht="37.5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57" t="s">
        <v>170</v>
      </c>
      <c r="T107" s="51" t="s">
        <v>25</v>
      </c>
      <c r="U107" s="24">
        <v>20</v>
      </c>
      <c r="V107" s="24">
        <v>20</v>
      </c>
      <c r="W107" s="24">
        <v>20</v>
      </c>
      <c r="X107" s="24">
        <v>20</v>
      </c>
      <c r="Y107" s="24">
        <v>20</v>
      </c>
      <c r="Z107" s="24">
        <v>20</v>
      </c>
      <c r="AA107" s="24">
        <f>SUM(U107:Z107)</f>
        <v>120</v>
      </c>
      <c r="AB107" s="51">
        <v>2026</v>
      </c>
      <c r="AC107" s="5"/>
      <c r="AD107" s="5"/>
    </row>
    <row r="108" spans="2:30" ht="56.25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57" t="s">
        <v>59</v>
      </c>
      <c r="T108" s="51" t="s">
        <v>25</v>
      </c>
      <c r="U108" s="24">
        <v>2300</v>
      </c>
      <c r="V108" s="24">
        <v>2300</v>
      </c>
      <c r="W108" s="24">
        <v>2300</v>
      </c>
      <c r="X108" s="24">
        <v>2300</v>
      </c>
      <c r="Y108" s="24">
        <v>2300</v>
      </c>
      <c r="Z108" s="24">
        <v>2300</v>
      </c>
      <c r="AA108" s="24">
        <f>SUM(U108:Z108)</f>
        <v>13800</v>
      </c>
      <c r="AB108" s="51">
        <v>2026</v>
      </c>
      <c r="AC108" s="5"/>
      <c r="AD108" s="5"/>
    </row>
    <row r="109" spans="2:30" s="5" customFormat="1" ht="23.25" customHeight="1" x14ac:dyDescent="0.25">
      <c r="B109" s="4">
        <v>0</v>
      </c>
      <c r="C109" s="4">
        <v>1</v>
      </c>
      <c r="D109" s="4">
        <v>1</v>
      </c>
      <c r="E109" s="4">
        <v>0</v>
      </c>
      <c r="F109" s="4">
        <v>7</v>
      </c>
      <c r="G109" s="4">
        <v>0</v>
      </c>
      <c r="H109" s="4">
        <v>0</v>
      </c>
      <c r="I109" s="4">
        <v>0</v>
      </c>
      <c r="J109" s="4">
        <v>1</v>
      </c>
      <c r="K109" s="4">
        <v>2</v>
      </c>
      <c r="L109" s="4">
        <v>0</v>
      </c>
      <c r="M109" s="4">
        <v>4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9" t="s">
        <v>60</v>
      </c>
      <c r="T109" s="51" t="s">
        <v>13</v>
      </c>
      <c r="U109" s="20">
        <f>U111+U112+U114</f>
        <v>241466.8</v>
      </c>
      <c r="V109" s="20">
        <f t="shared" ref="V109:Z109" si="13">V111+V112+V114</f>
        <v>262975.3</v>
      </c>
      <c r="W109" s="20">
        <f t="shared" si="13"/>
        <v>259140.6</v>
      </c>
      <c r="X109" s="20">
        <f t="shared" si="13"/>
        <v>266218.10000000003</v>
      </c>
      <c r="Y109" s="20">
        <f t="shared" si="13"/>
        <v>266697.39999999997</v>
      </c>
      <c r="Z109" s="20">
        <f t="shared" si="13"/>
        <v>266697.39999999997</v>
      </c>
      <c r="AA109" s="20">
        <f>AA111+AA112+AA114</f>
        <v>1563195.5999999996</v>
      </c>
      <c r="AB109" s="10">
        <v>2026</v>
      </c>
    </row>
    <row r="110" spans="2:30" s="5" customFormat="1" ht="37.5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57" t="s">
        <v>61</v>
      </c>
      <c r="T110" s="51" t="s">
        <v>17</v>
      </c>
      <c r="U110" s="21">
        <v>80.3</v>
      </c>
      <c r="V110" s="21">
        <v>80.3</v>
      </c>
      <c r="W110" s="21">
        <v>80.3</v>
      </c>
      <c r="X110" s="21">
        <v>80.3</v>
      </c>
      <c r="Y110" s="21">
        <v>80.3</v>
      </c>
      <c r="Z110" s="21">
        <v>80.3</v>
      </c>
      <c r="AA110" s="21">
        <v>80.3</v>
      </c>
      <c r="AB110" s="51">
        <v>2026</v>
      </c>
    </row>
    <row r="111" spans="2:30" ht="25.5" customHeight="1" x14ac:dyDescent="0.25">
      <c r="B111" s="4">
        <v>0</v>
      </c>
      <c r="C111" s="4">
        <v>1</v>
      </c>
      <c r="D111" s="4">
        <v>1</v>
      </c>
      <c r="E111" s="4">
        <v>0</v>
      </c>
      <c r="F111" s="4">
        <v>7</v>
      </c>
      <c r="G111" s="4">
        <v>0</v>
      </c>
      <c r="H111" s="4">
        <v>2</v>
      </c>
      <c r="I111" s="4">
        <v>0</v>
      </c>
      <c r="J111" s="4">
        <v>1</v>
      </c>
      <c r="K111" s="4">
        <v>2</v>
      </c>
      <c r="L111" s="4">
        <v>0</v>
      </c>
      <c r="M111" s="4">
        <v>4</v>
      </c>
      <c r="N111" s="4" t="s">
        <v>123</v>
      </c>
      <c r="O111" s="4">
        <v>3</v>
      </c>
      <c r="P111" s="4">
        <v>0</v>
      </c>
      <c r="Q111" s="4">
        <v>4</v>
      </c>
      <c r="R111" s="4">
        <v>0</v>
      </c>
      <c r="S111" s="77" t="s">
        <v>62</v>
      </c>
      <c r="T111" s="63" t="s">
        <v>13</v>
      </c>
      <c r="U111" s="25">
        <v>20079.3</v>
      </c>
      <c r="V111" s="25">
        <v>25444.7</v>
      </c>
      <c r="W111" s="25">
        <v>25011.7</v>
      </c>
      <c r="X111" s="25">
        <v>25714.1</v>
      </c>
      <c r="Y111" s="25">
        <v>25767.4</v>
      </c>
      <c r="Z111" s="25">
        <v>25767.4</v>
      </c>
      <c r="AA111" s="25">
        <f>U111+V111+W111+X111+Y111+Z111</f>
        <v>147784.59999999998</v>
      </c>
      <c r="AB111" s="51">
        <v>2026</v>
      </c>
      <c r="AC111" s="5"/>
      <c r="AD111" s="5"/>
    </row>
    <row r="112" spans="2:30" x14ac:dyDescent="0.25">
      <c r="B112" s="4">
        <v>0</v>
      </c>
      <c r="C112" s="4">
        <v>1</v>
      </c>
      <c r="D112" s="4">
        <v>1</v>
      </c>
      <c r="E112" s="4">
        <v>0</v>
      </c>
      <c r="F112" s="4">
        <v>7</v>
      </c>
      <c r="G112" s="4">
        <v>0</v>
      </c>
      <c r="H112" s="4">
        <v>2</v>
      </c>
      <c r="I112" s="4">
        <v>0</v>
      </c>
      <c r="J112" s="4">
        <v>1</v>
      </c>
      <c r="K112" s="4">
        <v>2</v>
      </c>
      <c r="L112" s="4">
        <v>0</v>
      </c>
      <c r="M112" s="4">
        <v>4</v>
      </c>
      <c r="N112" s="4" t="s">
        <v>123</v>
      </c>
      <c r="O112" s="4">
        <v>3</v>
      </c>
      <c r="P112" s="4">
        <v>0</v>
      </c>
      <c r="Q112" s="4">
        <v>4</v>
      </c>
      <c r="R112" s="4">
        <v>0</v>
      </c>
      <c r="S112" s="78"/>
      <c r="T112" s="64"/>
      <c r="U112" s="25">
        <v>214013.5</v>
      </c>
      <c r="V112" s="25">
        <v>229002.9</v>
      </c>
      <c r="W112" s="25">
        <v>225105.3</v>
      </c>
      <c r="X112" s="25">
        <v>231427.1</v>
      </c>
      <c r="Y112" s="25">
        <v>231906.4</v>
      </c>
      <c r="Z112" s="25">
        <v>231906.4</v>
      </c>
      <c r="AA112" s="25">
        <f>U112+V112+W112+X112+Y112+Z112</f>
        <v>1363361.5999999999</v>
      </c>
      <c r="AB112" s="51">
        <v>2026</v>
      </c>
      <c r="AC112" s="5"/>
      <c r="AD112" s="5"/>
    </row>
    <row r="113" spans="2:30" ht="23.2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57" t="s">
        <v>63</v>
      </c>
      <c r="T113" s="51" t="s">
        <v>17</v>
      </c>
      <c r="U113" s="21">
        <v>100</v>
      </c>
      <c r="V113" s="21">
        <v>100</v>
      </c>
      <c r="W113" s="21">
        <v>100</v>
      </c>
      <c r="X113" s="21">
        <v>100</v>
      </c>
      <c r="Y113" s="21">
        <v>100</v>
      </c>
      <c r="Z113" s="21">
        <v>100</v>
      </c>
      <c r="AA113" s="21">
        <v>100</v>
      </c>
      <c r="AB113" s="51">
        <v>2026</v>
      </c>
      <c r="AC113" s="5"/>
      <c r="AD113" s="5"/>
    </row>
    <row r="114" spans="2:30" ht="30" customHeight="1" x14ac:dyDescent="0.25">
      <c r="B114" s="4">
        <v>0</v>
      </c>
      <c r="C114" s="4">
        <v>1</v>
      </c>
      <c r="D114" s="4">
        <v>1</v>
      </c>
      <c r="E114" s="4">
        <v>0</v>
      </c>
      <c r="F114" s="4">
        <v>7</v>
      </c>
      <c r="G114" s="4">
        <v>0</v>
      </c>
      <c r="H114" s="4">
        <v>2</v>
      </c>
      <c r="I114" s="4">
        <v>0</v>
      </c>
      <c r="J114" s="4">
        <v>1</v>
      </c>
      <c r="K114" s="4">
        <v>2</v>
      </c>
      <c r="L114" s="4">
        <v>0</v>
      </c>
      <c r="M114" s="4">
        <v>4</v>
      </c>
      <c r="N114" s="4">
        <v>9</v>
      </c>
      <c r="O114" s="4">
        <v>9</v>
      </c>
      <c r="P114" s="4">
        <v>9</v>
      </c>
      <c r="Q114" s="4">
        <v>9</v>
      </c>
      <c r="R114" s="4">
        <v>9</v>
      </c>
      <c r="S114" s="57" t="s">
        <v>64</v>
      </c>
      <c r="T114" s="51" t="s">
        <v>13</v>
      </c>
      <c r="U114" s="25">
        <v>7374</v>
      </c>
      <c r="V114" s="25">
        <v>8527.7000000000007</v>
      </c>
      <c r="W114" s="25">
        <v>9023.6</v>
      </c>
      <c r="X114" s="25">
        <v>9076.9</v>
      </c>
      <c r="Y114" s="25">
        <v>9023.6</v>
      </c>
      <c r="Z114" s="25">
        <v>9023.6</v>
      </c>
      <c r="AA114" s="25">
        <f>U114+V114+W114+X114+Y114+Z114</f>
        <v>52049.4</v>
      </c>
      <c r="AB114" s="51">
        <v>2026</v>
      </c>
      <c r="AC114" s="5"/>
      <c r="AD114" s="5"/>
    </row>
    <row r="115" spans="2:30" ht="37.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57" t="s">
        <v>65</v>
      </c>
      <c r="T115" s="51" t="s">
        <v>17</v>
      </c>
      <c r="U115" s="21">
        <v>100</v>
      </c>
      <c r="V115" s="21">
        <v>100</v>
      </c>
      <c r="W115" s="21">
        <v>100</v>
      </c>
      <c r="X115" s="21">
        <v>100</v>
      </c>
      <c r="Y115" s="21">
        <v>100</v>
      </c>
      <c r="Z115" s="21">
        <v>100</v>
      </c>
      <c r="AA115" s="21">
        <v>100</v>
      </c>
      <c r="AB115" s="51">
        <v>2026</v>
      </c>
      <c r="AC115" s="5"/>
      <c r="AD115" s="5"/>
    </row>
    <row r="116" spans="2:30" s="5" customFormat="1" ht="44.25" customHeight="1" x14ac:dyDescent="0.25">
      <c r="B116" s="4">
        <v>0</v>
      </c>
      <c r="C116" s="4">
        <v>1</v>
      </c>
      <c r="D116" s="4">
        <v>1</v>
      </c>
      <c r="E116" s="4">
        <v>0</v>
      </c>
      <c r="F116" s="4">
        <v>7</v>
      </c>
      <c r="G116" s="4">
        <v>0</v>
      </c>
      <c r="H116" s="4">
        <v>2</v>
      </c>
      <c r="I116" s="4">
        <v>0</v>
      </c>
      <c r="J116" s="4">
        <v>1</v>
      </c>
      <c r="K116" s="4">
        <v>2</v>
      </c>
      <c r="L116" s="4">
        <v>0</v>
      </c>
      <c r="M116" s="4">
        <v>5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9" t="s">
        <v>66</v>
      </c>
      <c r="T116" s="51" t="s">
        <v>13</v>
      </c>
      <c r="U116" s="20">
        <f>U118+U119+U120+U122+U125+U126+U128+U130+U132+U124</f>
        <v>35543.000000000007</v>
      </c>
      <c r="V116" s="20">
        <f t="shared" ref="V116:AA116" si="14">V118+V119+V120+V122+V125+V126+V128+V130+V132+V124+V134+V135+V136+V137+V139+V140+V141+V142+V131</f>
        <v>143804</v>
      </c>
      <c r="W116" s="20">
        <f t="shared" si="14"/>
        <v>149355.5</v>
      </c>
      <c r="X116" s="20">
        <f t="shared" si="14"/>
        <v>36129</v>
      </c>
      <c r="Y116" s="20">
        <f t="shared" si="14"/>
        <v>36129</v>
      </c>
      <c r="Z116" s="20">
        <f t="shared" si="14"/>
        <v>36129</v>
      </c>
      <c r="AA116" s="20">
        <f t="shared" si="14"/>
        <v>437089.49999999994</v>
      </c>
      <c r="AB116" s="10">
        <v>2026</v>
      </c>
    </row>
    <row r="117" spans="2:30" s="5" customFormat="1" ht="38.2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57" t="s">
        <v>32</v>
      </c>
      <c r="T117" s="51" t="s">
        <v>28</v>
      </c>
      <c r="U117" s="29">
        <v>24</v>
      </c>
      <c r="V117" s="29">
        <v>44</v>
      </c>
      <c r="W117" s="29">
        <v>2</v>
      </c>
      <c r="X117" s="29">
        <v>2</v>
      </c>
      <c r="Y117" s="29">
        <v>2</v>
      </c>
      <c r="Z117" s="29">
        <v>2</v>
      </c>
      <c r="AA117" s="29">
        <f>SUM(U117:Z117)</f>
        <v>76</v>
      </c>
      <c r="AB117" s="51">
        <v>2026</v>
      </c>
    </row>
    <row r="118" spans="2:30" s="5" customFormat="1" ht="21" customHeight="1" x14ac:dyDescent="0.25">
      <c r="B118" s="4">
        <v>0</v>
      </c>
      <c r="C118" s="4">
        <v>1</v>
      </c>
      <c r="D118" s="4">
        <v>1</v>
      </c>
      <c r="E118" s="4">
        <v>0</v>
      </c>
      <c r="F118" s="4">
        <v>7</v>
      </c>
      <c r="G118" s="4">
        <v>0</v>
      </c>
      <c r="H118" s="4">
        <v>2</v>
      </c>
      <c r="I118" s="4">
        <v>0</v>
      </c>
      <c r="J118" s="4">
        <v>1</v>
      </c>
      <c r="K118" s="4">
        <v>2</v>
      </c>
      <c r="L118" s="4">
        <v>0</v>
      </c>
      <c r="M118" s="4">
        <v>5</v>
      </c>
      <c r="N118" s="4">
        <v>9</v>
      </c>
      <c r="O118" s="4">
        <v>9</v>
      </c>
      <c r="P118" s="4">
        <v>9</v>
      </c>
      <c r="Q118" s="4">
        <v>9</v>
      </c>
      <c r="R118" s="4">
        <v>9</v>
      </c>
      <c r="S118" s="65" t="s">
        <v>67</v>
      </c>
      <c r="T118" s="63" t="s">
        <v>13</v>
      </c>
      <c r="U118" s="25">
        <v>15894.3</v>
      </c>
      <c r="V118" s="25">
        <v>3721.5</v>
      </c>
      <c r="W118" s="25">
        <v>13214.8</v>
      </c>
      <c r="X118" s="25">
        <v>26129</v>
      </c>
      <c r="Y118" s="25">
        <v>26129</v>
      </c>
      <c r="Z118" s="25">
        <v>26129</v>
      </c>
      <c r="AA118" s="25">
        <f>U118+V118+W118+X118+Y118+Z118</f>
        <v>111217.60000000001</v>
      </c>
      <c r="AB118" s="51">
        <v>2026</v>
      </c>
    </row>
    <row r="119" spans="2:30" ht="23.25" customHeight="1" x14ac:dyDescent="0.25">
      <c r="B119" s="4">
        <v>0</v>
      </c>
      <c r="C119" s="4">
        <v>1</v>
      </c>
      <c r="D119" s="4">
        <v>1</v>
      </c>
      <c r="E119" s="4">
        <v>0</v>
      </c>
      <c r="F119" s="4">
        <v>7</v>
      </c>
      <c r="G119" s="4">
        <v>0</v>
      </c>
      <c r="H119" s="4">
        <v>2</v>
      </c>
      <c r="I119" s="4">
        <v>0</v>
      </c>
      <c r="J119" s="4">
        <v>1</v>
      </c>
      <c r="K119" s="4">
        <v>2</v>
      </c>
      <c r="L119" s="4">
        <v>0</v>
      </c>
      <c r="M119" s="4">
        <v>5</v>
      </c>
      <c r="N119" s="4" t="s">
        <v>39</v>
      </c>
      <c r="O119" s="4">
        <v>0</v>
      </c>
      <c r="P119" s="4">
        <v>4</v>
      </c>
      <c r="Q119" s="4">
        <v>4</v>
      </c>
      <c r="R119" s="4">
        <v>0</v>
      </c>
      <c r="S119" s="66"/>
      <c r="T119" s="64"/>
      <c r="U119" s="25">
        <v>1995.4</v>
      </c>
      <c r="V119" s="25">
        <v>9948.1</v>
      </c>
      <c r="W119" s="25">
        <v>0</v>
      </c>
      <c r="X119" s="25">
        <v>0</v>
      </c>
      <c r="Y119" s="25">
        <v>0</v>
      </c>
      <c r="Z119" s="25">
        <v>0</v>
      </c>
      <c r="AA119" s="25">
        <f>U119+V119+W119+X119+Y119+Z119</f>
        <v>11943.5</v>
      </c>
      <c r="AB119" s="51">
        <v>2022</v>
      </c>
      <c r="AC119" s="5"/>
      <c r="AD119" s="5"/>
    </row>
    <row r="120" spans="2:30" ht="24.75" customHeight="1" x14ac:dyDescent="0.25">
      <c r="B120" s="4">
        <v>0</v>
      </c>
      <c r="C120" s="4">
        <v>1</v>
      </c>
      <c r="D120" s="4">
        <v>1</v>
      </c>
      <c r="E120" s="4">
        <v>0</v>
      </c>
      <c r="F120" s="4">
        <v>7</v>
      </c>
      <c r="G120" s="4">
        <v>0</v>
      </c>
      <c r="H120" s="4">
        <v>2</v>
      </c>
      <c r="I120" s="4">
        <v>0</v>
      </c>
      <c r="J120" s="4">
        <v>1</v>
      </c>
      <c r="K120" s="4">
        <v>2</v>
      </c>
      <c r="L120" s="4">
        <v>0</v>
      </c>
      <c r="M120" s="4">
        <v>5</v>
      </c>
      <c r="N120" s="4">
        <v>1</v>
      </c>
      <c r="O120" s="4">
        <v>0</v>
      </c>
      <c r="P120" s="4">
        <v>4</v>
      </c>
      <c r="Q120" s="4">
        <v>4</v>
      </c>
      <c r="R120" s="4">
        <v>0</v>
      </c>
      <c r="S120" s="67"/>
      <c r="T120" s="64"/>
      <c r="U120" s="26">
        <v>8691.7000000000007</v>
      </c>
      <c r="V120" s="26">
        <v>7978.8</v>
      </c>
      <c r="W120" s="26">
        <v>0</v>
      </c>
      <c r="X120" s="25">
        <v>0</v>
      </c>
      <c r="Y120" s="25">
        <v>0</v>
      </c>
      <c r="Z120" s="25">
        <v>0</v>
      </c>
      <c r="AA120" s="25">
        <f>U120+V120+W120+X120+Y120+Z120</f>
        <v>16670.5</v>
      </c>
      <c r="AB120" s="51">
        <v>2022</v>
      </c>
      <c r="AC120" s="5"/>
      <c r="AD120" s="5"/>
    </row>
    <row r="121" spans="2:30" ht="39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22" t="s">
        <v>68</v>
      </c>
      <c r="T121" s="51" t="s">
        <v>28</v>
      </c>
      <c r="U121" s="24">
        <v>18</v>
      </c>
      <c r="V121" s="24">
        <v>3</v>
      </c>
      <c r="W121" s="24">
        <v>2</v>
      </c>
      <c r="X121" s="24">
        <v>2</v>
      </c>
      <c r="Y121" s="24">
        <v>2</v>
      </c>
      <c r="Z121" s="24">
        <v>2</v>
      </c>
      <c r="AA121" s="24">
        <f>SUM(U121:Z121)</f>
        <v>29</v>
      </c>
      <c r="AB121" s="51">
        <v>2026</v>
      </c>
      <c r="AC121" s="5"/>
      <c r="AD121" s="5"/>
    </row>
    <row r="122" spans="2:30" ht="38.25" customHeight="1" x14ac:dyDescent="0.25">
      <c r="B122" s="4">
        <v>0</v>
      </c>
      <c r="C122" s="4">
        <v>1</v>
      </c>
      <c r="D122" s="4">
        <v>1</v>
      </c>
      <c r="E122" s="4">
        <v>0</v>
      </c>
      <c r="F122" s="4">
        <v>7</v>
      </c>
      <c r="G122" s="4">
        <v>0</v>
      </c>
      <c r="H122" s="4">
        <v>2</v>
      </c>
      <c r="I122" s="4">
        <v>0</v>
      </c>
      <c r="J122" s="4">
        <v>1</v>
      </c>
      <c r="K122" s="4">
        <v>2</v>
      </c>
      <c r="L122" s="4">
        <v>0</v>
      </c>
      <c r="M122" s="4">
        <v>5</v>
      </c>
      <c r="N122" s="4">
        <v>9</v>
      </c>
      <c r="O122" s="4">
        <v>9</v>
      </c>
      <c r="P122" s="4">
        <v>9</v>
      </c>
      <c r="Q122" s="4">
        <v>9</v>
      </c>
      <c r="R122" s="4">
        <v>9</v>
      </c>
      <c r="S122" s="22" t="s">
        <v>129</v>
      </c>
      <c r="T122" s="51" t="s">
        <v>13</v>
      </c>
      <c r="U122" s="25">
        <v>1342.7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f>U122+V122+W122+X122+Y122+Z122</f>
        <v>1342.7</v>
      </c>
      <c r="AB122" s="51">
        <v>2021</v>
      </c>
      <c r="AC122" s="5"/>
      <c r="AD122" s="5"/>
    </row>
    <row r="123" spans="2:30" ht="38.2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22" t="s">
        <v>132</v>
      </c>
      <c r="T123" s="51" t="s">
        <v>28</v>
      </c>
      <c r="U123" s="24">
        <v>1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v>1</v>
      </c>
      <c r="AB123" s="51">
        <v>2021</v>
      </c>
      <c r="AC123" s="5"/>
      <c r="AD123" s="5"/>
    </row>
    <row r="124" spans="2:30" ht="21.75" customHeight="1" x14ac:dyDescent="0.25">
      <c r="B124" s="4">
        <v>0</v>
      </c>
      <c r="C124" s="4">
        <v>1</v>
      </c>
      <c r="D124" s="4">
        <v>1</v>
      </c>
      <c r="E124" s="4">
        <v>0</v>
      </c>
      <c r="F124" s="4">
        <v>7</v>
      </c>
      <c r="G124" s="4">
        <v>0</v>
      </c>
      <c r="H124" s="4">
        <v>2</v>
      </c>
      <c r="I124" s="4">
        <v>0</v>
      </c>
      <c r="J124" s="4">
        <v>1</v>
      </c>
      <c r="K124" s="4">
        <v>2</v>
      </c>
      <c r="L124" s="4">
        <v>0</v>
      </c>
      <c r="M124" s="4">
        <v>5</v>
      </c>
      <c r="N124" s="4">
        <v>9</v>
      </c>
      <c r="O124" s="4">
        <v>9</v>
      </c>
      <c r="P124" s="4">
        <v>9</v>
      </c>
      <c r="Q124" s="4">
        <v>9</v>
      </c>
      <c r="R124" s="4">
        <v>9</v>
      </c>
      <c r="S124" s="65" t="s">
        <v>69</v>
      </c>
      <c r="T124" s="70" t="s">
        <v>13</v>
      </c>
      <c r="U124" s="25">
        <v>462.1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f>U124+V124+W124+X124+Y124+Z124</f>
        <v>462.1</v>
      </c>
      <c r="AB124" s="51">
        <v>2021</v>
      </c>
      <c r="AC124" s="5"/>
      <c r="AD124" s="5"/>
    </row>
    <row r="125" spans="2:30" ht="23.25" customHeight="1" x14ac:dyDescent="0.25">
      <c r="B125" s="4">
        <v>0</v>
      </c>
      <c r="C125" s="4">
        <v>1</v>
      </c>
      <c r="D125" s="4">
        <v>1</v>
      </c>
      <c r="E125" s="4">
        <v>0</v>
      </c>
      <c r="F125" s="4">
        <v>7</v>
      </c>
      <c r="G125" s="4">
        <v>0</v>
      </c>
      <c r="H125" s="4">
        <v>2</v>
      </c>
      <c r="I125" s="4">
        <v>0</v>
      </c>
      <c r="J125" s="4">
        <v>1</v>
      </c>
      <c r="K125" s="4">
        <v>2</v>
      </c>
      <c r="L125" s="4">
        <v>0</v>
      </c>
      <c r="M125" s="4">
        <v>5</v>
      </c>
      <c r="N125" s="4" t="s">
        <v>39</v>
      </c>
      <c r="O125" s="4">
        <v>0</v>
      </c>
      <c r="P125" s="4">
        <v>4</v>
      </c>
      <c r="Q125" s="4">
        <v>4</v>
      </c>
      <c r="R125" s="4">
        <v>0</v>
      </c>
      <c r="S125" s="66"/>
      <c r="T125" s="79"/>
      <c r="U125" s="25">
        <v>918.7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f>U125+V125+W125+X125+Y125+Z125</f>
        <v>918.7</v>
      </c>
      <c r="AB125" s="51">
        <v>2021</v>
      </c>
      <c r="AC125" s="5"/>
      <c r="AD125" s="5"/>
    </row>
    <row r="126" spans="2:30" ht="23.25" customHeight="1" x14ac:dyDescent="0.25">
      <c r="B126" s="4">
        <v>0</v>
      </c>
      <c r="C126" s="4">
        <v>1</v>
      </c>
      <c r="D126" s="4">
        <v>1</v>
      </c>
      <c r="E126" s="4">
        <v>0</v>
      </c>
      <c r="F126" s="4">
        <v>7</v>
      </c>
      <c r="G126" s="4">
        <v>0</v>
      </c>
      <c r="H126" s="4">
        <v>2</v>
      </c>
      <c r="I126" s="4">
        <v>0</v>
      </c>
      <c r="J126" s="4">
        <v>1</v>
      </c>
      <c r="K126" s="4">
        <v>2</v>
      </c>
      <c r="L126" s="4">
        <v>0</v>
      </c>
      <c r="M126" s="4">
        <v>5</v>
      </c>
      <c r="N126" s="4">
        <v>1</v>
      </c>
      <c r="O126" s="4">
        <v>0</v>
      </c>
      <c r="P126" s="4">
        <v>4</v>
      </c>
      <c r="Q126" s="4">
        <v>4</v>
      </c>
      <c r="R126" s="4">
        <v>0</v>
      </c>
      <c r="S126" s="67"/>
      <c r="T126" s="64"/>
      <c r="U126" s="25">
        <v>1450.2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f>U126+V126+W126+X126+Y126+Z126</f>
        <v>1450.2</v>
      </c>
      <c r="AB126" s="51">
        <v>2021</v>
      </c>
      <c r="AC126" s="5"/>
      <c r="AD126" s="5"/>
    </row>
    <row r="127" spans="2:30" ht="37.5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57" t="s">
        <v>70</v>
      </c>
      <c r="T127" s="51" t="s">
        <v>28</v>
      </c>
      <c r="U127" s="24">
        <v>1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f>SUM(U127:Z127)</f>
        <v>1</v>
      </c>
      <c r="AB127" s="51">
        <v>2021</v>
      </c>
      <c r="AC127" s="5"/>
      <c r="AD127" s="5"/>
    </row>
    <row r="128" spans="2:30" ht="37.5" x14ac:dyDescent="0.25">
      <c r="B128" s="4">
        <v>0</v>
      </c>
      <c r="C128" s="4">
        <v>1</v>
      </c>
      <c r="D128" s="4">
        <v>1</v>
      </c>
      <c r="E128" s="4">
        <v>0</v>
      </c>
      <c r="F128" s="4">
        <v>7</v>
      </c>
      <c r="G128" s="4">
        <v>0</v>
      </c>
      <c r="H128" s="4">
        <v>2</v>
      </c>
      <c r="I128" s="4">
        <v>0</v>
      </c>
      <c r="J128" s="4">
        <v>1</v>
      </c>
      <c r="K128" s="4">
        <v>2</v>
      </c>
      <c r="L128" s="4">
        <v>0</v>
      </c>
      <c r="M128" s="4">
        <v>5</v>
      </c>
      <c r="N128" s="4">
        <v>9</v>
      </c>
      <c r="O128" s="4">
        <v>9</v>
      </c>
      <c r="P128" s="4">
        <v>9</v>
      </c>
      <c r="Q128" s="4">
        <v>9</v>
      </c>
      <c r="R128" s="4">
        <v>9</v>
      </c>
      <c r="S128" s="57" t="s">
        <v>71</v>
      </c>
      <c r="T128" s="51" t="s">
        <v>13</v>
      </c>
      <c r="U128" s="25">
        <v>2304.5</v>
      </c>
      <c r="V128" s="25">
        <v>7534</v>
      </c>
      <c r="W128" s="25">
        <v>0</v>
      </c>
      <c r="X128" s="25">
        <v>0</v>
      </c>
      <c r="Y128" s="25">
        <v>0</v>
      </c>
      <c r="Z128" s="25">
        <v>0</v>
      </c>
      <c r="AA128" s="25">
        <f>U128+V128+W128+X128+Y128+Z128</f>
        <v>9838.5</v>
      </c>
      <c r="AB128" s="51">
        <v>2022</v>
      </c>
      <c r="AC128" s="5"/>
      <c r="AD128" s="5"/>
    </row>
    <row r="129" spans="2:30" ht="41.2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57" t="s">
        <v>72</v>
      </c>
      <c r="T129" s="51" t="s">
        <v>28</v>
      </c>
      <c r="U129" s="24">
        <v>12</v>
      </c>
      <c r="V129" s="24">
        <v>44</v>
      </c>
      <c r="W129" s="24">
        <v>0</v>
      </c>
      <c r="X129" s="24">
        <v>0</v>
      </c>
      <c r="Y129" s="24">
        <v>0</v>
      </c>
      <c r="Z129" s="24">
        <v>0</v>
      </c>
      <c r="AA129" s="24">
        <f>SUM(U129:Z129)</f>
        <v>56</v>
      </c>
      <c r="AB129" s="51">
        <v>2022</v>
      </c>
      <c r="AC129" s="5"/>
      <c r="AD129" s="5"/>
    </row>
    <row r="130" spans="2:30" ht="21.75" customHeight="1" x14ac:dyDescent="0.25">
      <c r="B130" s="4">
        <v>0</v>
      </c>
      <c r="C130" s="4">
        <v>1</v>
      </c>
      <c r="D130" s="4">
        <v>1</v>
      </c>
      <c r="E130" s="4">
        <v>1</v>
      </c>
      <c r="F130" s="4">
        <v>1</v>
      </c>
      <c r="G130" s="4">
        <v>0</v>
      </c>
      <c r="H130" s="4">
        <v>2</v>
      </c>
      <c r="I130" s="4">
        <v>0</v>
      </c>
      <c r="J130" s="4">
        <v>1</v>
      </c>
      <c r="K130" s="4">
        <v>2</v>
      </c>
      <c r="L130" s="4" t="s">
        <v>37</v>
      </c>
      <c r="M130" s="4">
        <v>5</v>
      </c>
      <c r="N130" s="4">
        <v>9</v>
      </c>
      <c r="O130" s="4">
        <v>9</v>
      </c>
      <c r="P130" s="4">
        <v>9</v>
      </c>
      <c r="Q130" s="4">
        <v>9</v>
      </c>
      <c r="R130" s="4">
        <v>9</v>
      </c>
      <c r="S130" s="65" t="s">
        <v>172</v>
      </c>
      <c r="T130" s="70" t="s">
        <v>13</v>
      </c>
      <c r="U130" s="25">
        <v>123.4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f>U130+V130+W130+X130+Y130+Z130</f>
        <v>123.4</v>
      </c>
      <c r="AB130" s="51">
        <v>2021</v>
      </c>
      <c r="AC130" s="5"/>
      <c r="AD130" s="5"/>
    </row>
    <row r="131" spans="2:30" ht="28.5" customHeight="1" x14ac:dyDescent="0.25">
      <c r="B131" s="4">
        <v>0</v>
      </c>
      <c r="C131" s="4">
        <v>1</v>
      </c>
      <c r="D131" s="4">
        <v>1</v>
      </c>
      <c r="E131" s="4">
        <v>0</v>
      </c>
      <c r="F131" s="4">
        <v>7</v>
      </c>
      <c r="G131" s="4">
        <v>0</v>
      </c>
      <c r="H131" s="4">
        <v>2</v>
      </c>
      <c r="I131" s="4">
        <v>0</v>
      </c>
      <c r="J131" s="4">
        <v>1</v>
      </c>
      <c r="K131" s="4">
        <v>2</v>
      </c>
      <c r="L131" s="4">
        <v>0</v>
      </c>
      <c r="M131" s="4">
        <v>5</v>
      </c>
      <c r="N131" s="4">
        <v>9</v>
      </c>
      <c r="O131" s="4">
        <v>9</v>
      </c>
      <c r="P131" s="4">
        <v>9</v>
      </c>
      <c r="Q131" s="4">
        <v>9</v>
      </c>
      <c r="R131" s="4">
        <v>9</v>
      </c>
      <c r="S131" s="66"/>
      <c r="T131" s="79"/>
      <c r="U131" s="25">
        <v>0</v>
      </c>
      <c r="V131" s="25">
        <v>0</v>
      </c>
      <c r="W131" s="25">
        <v>10000</v>
      </c>
      <c r="X131" s="25">
        <v>10000</v>
      </c>
      <c r="Y131" s="25">
        <v>10000</v>
      </c>
      <c r="Z131" s="25">
        <v>10000</v>
      </c>
      <c r="AA131" s="25">
        <f>U131+V131+W131+X131+Y131+Z131</f>
        <v>40000</v>
      </c>
      <c r="AB131" s="51">
        <v>2026</v>
      </c>
      <c r="AC131" s="5"/>
      <c r="AD131" s="5"/>
    </row>
    <row r="132" spans="2:30" ht="27" customHeight="1" x14ac:dyDescent="0.25">
      <c r="B132" s="4">
        <v>0</v>
      </c>
      <c r="C132" s="4">
        <v>1</v>
      </c>
      <c r="D132" s="4">
        <v>1</v>
      </c>
      <c r="E132" s="4">
        <v>1</v>
      </c>
      <c r="F132" s="4">
        <v>1</v>
      </c>
      <c r="G132" s="4">
        <v>0</v>
      </c>
      <c r="H132" s="4">
        <v>2</v>
      </c>
      <c r="I132" s="4">
        <v>0</v>
      </c>
      <c r="J132" s="4">
        <v>1</v>
      </c>
      <c r="K132" s="4">
        <v>2</v>
      </c>
      <c r="L132" s="4" t="s">
        <v>37</v>
      </c>
      <c r="M132" s="4">
        <v>5</v>
      </c>
      <c r="N132" s="4">
        <v>1</v>
      </c>
      <c r="O132" s="4">
        <v>0</v>
      </c>
      <c r="P132" s="4">
        <v>4</v>
      </c>
      <c r="Q132" s="4">
        <v>0</v>
      </c>
      <c r="R132" s="4">
        <v>0</v>
      </c>
      <c r="S132" s="67"/>
      <c r="T132" s="64"/>
      <c r="U132" s="25">
        <v>2360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A132" s="25">
        <f>U132+V132+W132+X132+Y132+Z132</f>
        <v>2360</v>
      </c>
      <c r="AB132" s="51">
        <v>2021</v>
      </c>
      <c r="AC132" s="5"/>
      <c r="AD132" s="5"/>
    </row>
    <row r="133" spans="2:30" ht="57.7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57" t="s">
        <v>155</v>
      </c>
      <c r="T133" s="51" t="s">
        <v>28</v>
      </c>
      <c r="U133" s="24">
        <v>1</v>
      </c>
      <c r="V133" s="24">
        <v>0</v>
      </c>
      <c r="W133" s="24">
        <v>1</v>
      </c>
      <c r="X133" s="24">
        <v>1</v>
      </c>
      <c r="Y133" s="24">
        <v>1</v>
      </c>
      <c r="Z133" s="24">
        <v>1</v>
      </c>
      <c r="AA133" s="24">
        <f>SUM(U133:Z133)</f>
        <v>5</v>
      </c>
      <c r="AB133" s="51">
        <v>2026</v>
      </c>
      <c r="AC133" s="5"/>
      <c r="AD133" s="5"/>
    </row>
    <row r="134" spans="2:30" ht="24.75" customHeight="1" x14ac:dyDescent="0.25">
      <c r="B134" s="4">
        <v>0</v>
      </c>
      <c r="C134" s="4">
        <v>4</v>
      </c>
      <c r="D134" s="4">
        <v>3</v>
      </c>
      <c r="E134" s="4">
        <v>0</v>
      </c>
      <c r="F134" s="4">
        <v>7</v>
      </c>
      <c r="G134" s="4">
        <v>0</v>
      </c>
      <c r="H134" s="4">
        <v>2</v>
      </c>
      <c r="I134" s="4">
        <v>0</v>
      </c>
      <c r="J134" s="4">
        <v>1</v>
      </c>
      <c r="K134" s="4">
        <v>2</v>
      </c>
      <c r="L134" s="4">
        <v>0</v>
      </c>
      <c r="M134" s="4">
        <v>5</v>
      </c>
      <c r="N134" s="4" t="s">
        <v>123</v>
      </c>
      <c r="O134" s="4">
        <v>7</v>
      </c>
      <c r="P134" s="4">
        <v>5</v>
      </c>
      <c r="Q134" s="4">
        <v>0</v>
      </c>
      <c r="R134" s="4">
        <v>2</v>
      </c>
      <c r="S134" s="68" t="s">
        <v>190</v>
      </c>
      <c r="T134" s="70" t="s">
        <v>13</v>
      </c>
      <c r="U134" s="25">
        <v>0</v>
      </c>
      <c r="V134" s="25">
        <v>91593.7</v>
      </c>
      <c r="W134" s="25">
        <v>38002.1</v>
      </c>
      <c r="X134" s="25">
        <v>0</v>
      </c>
      <c r="Y134" s="25">
        <v>0</v>
      </c>
      <c r="Z134" s="25">
        <v>0</v>
      </c>
      <c r="AA134" s="25">
        <f>U134+V134+W134+X134+Y134+Z134</f>
        <v>129595.79999999999</v>
      </c>
      <c r="AB134" s="51">
        <v>2023</v>
      </c>
      <c r="AC134" s="5"/>
      <c r="AD134" s="5"/>
    </row>
    <row r="135" spans="2:30" ht="24.75" customHeight="1" x14ac:dyDescent="0.25">
      <c r="B135" s="4">
        <v>0</v>
      </c>
      <c r="C135" s="4">
        <v>4</v>
      </c>
      <c r="D135" s="4">
        <v>3</v>
      </c>
      <c r="E135" s="4">
        <v>0</v>
      </c>
      <c r="F135" s="4">
        <v>7</v>
      </c>
      <c r="G135" s="4">
        <v>0</v>
      </c>
      <c r="H135" s="4">
        <v>2</v>
      </c>
      <c r="I135" s="4">
        <v>0</v>
      </c>
      <c r="J135" s="4">
        <v>1</v>
      </c>
      <c r="K135" s="4">
        <v>2</v>
      </c>
      <c r="L135" s="4">
        <v>0</v>
      </c>
      <c r="M135" s="4">
        <v>5</v>
      </c>
      <c r="N135" s="4" t="s">
        <v>39</v>
      </c>
      <c r="O135" s="4">
        <v>1</v>
      </c>
      <c r="P135" s="4">
        <v>3</v>
      </c>
      <c r="Q135" s="4">
        <v>3</v>
      </c>
      <c r="R135" s="4">
        <v>0</v>
      </c>
      <c r="S135" s="88"/>
      <c r="T135" s="79"/>
      <c r="U135" s="25">
        <v>0</v>
      </c>
      <c r="V135" s="25">
        <v>829.9</v>
      </c>
      <c r="W135" s="25">
        <v>479.6</v>
      </c>
      <c r="X135" s="25">
        <v>0</v>
      </c>
      <c r="Y135" s="25">
        <v>0</v>
      </c>
      <c r="Z135" s="25">
        <v>0</v>
      </c>
      <c r="AA135" s="25">
        <f t="shared" ref="AA135:AA137" si="15">U135+V135+W135+X135+Y135+Z135</f>
        <v>1309.5</v>
      </c>
      <c r="AB135" s="51">
        <v>2023</v>
      </c>
      <c r="AC135" s="5"/>
      <c r="AD135" s="5"/>
    </row>
    <row r="136" spans="2:30" ht="24.75" customHeight="1" x14ac:dyDescent="0.25">
      <c r="B136" s="4">
        <v>0</v>
      </c>
      <c r="C136" s="4">
        <v>4</v>
      </c>
      <c r="D136" s="4">
        <v>3</v>
      </c>
      <c r="E136" s="4">
        <v>0</v>
      </c>
      <c r="F136" s="4">
        <v>7</v>
      </c>
      <c r="G136" s="4">
        <v>0</v>
      </c>
      <c r="H136" s="4">
        <v>2</v>
      </c>
      <c r="I136" s="4">
        <v>0</v>
      </c>
      <c r="J136" s="4">
        <v>1</v>
      </c>
      <c r="K136" s="4">
        <v>2</v>
      </c>
      <c r="L136" s="4">
        <v>0</v>
      </c>
      <c r="M136" s="4">
        <v>5</v>
      </c>
      <c r="N136" s="4">
        <v>1</v>
      </c>
      <c r="O136" s="4">
        <v>1</v>
      </c>
      <c r="P136" s="4">
        <v>3</v>
      </c>
      <c r="Q136" s="4">
        <v>3</v>
      </c>
      <c r="R136" s="4">
        <v>0</v>
      </c>
      <c r="S136" s="88"/>
      <c r="T136" s="79"/>
      <c r="U136" s="25">
        <v>0</v>
      </c>
      <c r="V136" s="25">
        <v>7469.6</v>
      </c>
      <c r="W136" s="25">
        <v>4315.5</v>
      </c>
      <c r="X136" s="25">
        <v>0</v>
      </c>
      <c r="Y136" s="25">
        <v>0</v>
      </c>
      <c r="Z136" s="25">
        <v>0</v>
      </c>
      <c r="AA136" s="25">
        <f t="shared" si="15"/>
        <v>11785.1</v>
      </c>
      <c r="AB136" s="51">
        <v>2023</v>
      </c>
      <c r="AC136" s="5"/>
      <c r="AD136" s="5"/>
    </row>
    <row r="137" spans="2:30" ht="24.75" customHeight="1" x14ac:dyDescent="0.25">
      <c r="B137" s="4">
        <v>0</v>
      </c>
      <c r="C137" s="4">
        <v>4</v>
      </c>
      <c r="D137" s="4">
        <v>3</v>
      </c>
      <c r="E137" s="4">
        <v>0</v>
      </c>
      <c r="F137" s="4">
        <v>7</v>
      </c>
      <c r="G137" s="4">
        <v>0</v>
      </c>
      <c r="H137" s="4">
        <v>2</v>
      </c>
      <c r="I137" s="4">
        <v>0</v>
      </c>
      <c r="J137" s="4">
        <v>1</v>
      </c>
      <c r="K137" s="4">
        <v>2</v>
      </c>
      <c r="L137" s="4">
        <v>0</v>
      </c>
      <c r="M137" s="4">
        <v>5</v>
      </c>
      <c r="N137" s="4">
        <v>9</v>
      </c>
      <c r="O137" s="4">
        <v>9</v>
      </c>
      <c r="P137" s="4">
        <v>9</v>
      </c>
      <c r="Q137" s="4">
        <v>9</v>
      </c>
      <c r="R137" s="4">
        <v>9</v>
      </c>
      <c r="S137" s="69"/>
      <c r="T137" s="64"/>
      <c r="U137" s="25">
        <v>0</v>
      </c>
      <c r="V137" s="25">
        <v>7066.5</v>
      </c>
      <c r="W137" s="25">
        <v>0</v>
      </c>
      <c r="X137" s="25">
        <v>0</v>
      </c>
      <c r="Y137" s="25">
        <v>0</v>
      </c>
      <c r="Z137" s="25">
        <v>0</v>
      </c>
      <c r="AA137" s="25">
        <f t="shared" si="15"/>
        <v>7066.5</v>
      </c>
      <c r="AB137" s="51">
        <v>2022</v>
      </c>
      <c r="AC137" s="5"/>
      <c r="AD137" s="5"/>
    </row>
    <row r="138" spans="2:30" ht="40.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57" t="s">
        <v>189</v>
      </c>
      <c r="T138" s="51" t="s">
        <v>28</v>
      </c>
      <c r="U138" s="24">
        <v>0</v>
      </c>
      <c r="V138" s="24">
        <v>0</v>
      </c>
      <c r="W138" s="24">
        <v>1</v>
      </c>
      <c r="X138" s="24">
        <v>0</v>
      </c>
      <c r="Y138" s="24">
        <v>0</v>
      </c>
      <c r="Z138" s="24">
        <v>0</v>
      </c>
      <c r="AA138" s="24">
        <v>1</v>
      </c>
      <c r="AB138" s="51">
        <v>2023</v>
      </c>
      <c r="AC138" s="5"/>
      <c r="AD138" s="5"/>
    </row>
    <row r="139" spans="2:30" ht="25.5" customHeight="1" x14ac:dyDescent="0.25">
      <c r="B139" s="4">
        <v>0</v>
      </c>
      <c r="C139" s="4">
        <v>4</v>
      </c>
      <c r="D139" s="4">
        <v>3</v>
      </c>
      <c r="E139" s="4">
        <v>0</v>
      </c>
      <c r="F139" s="4">
        <v>7</v>
      </c>
      <c r="G139" s="4">
        <v>0</v>
      </c>
      <c r="H139" s="4">
        <v>2</v>
      </c>
      <c r="I139" s="4">
        <v>0</v>
      </c>
      <c r="J139" s="4">
        <v>1</v>
      </c>
      <c r="K139" s="4">
        <v>2</v>
      </c>
      <c r="L139" s="4">
        <v>0</v>
      </c>
      <c r="M139" s="4">
        <v>5</v>
      </c>
      <c r="N139" s="4" t="s">
        <v>123</v>
      </c>
      <c r="O139" s="4">
        <v>7</v>
      </c>
      <c r="P139" s="4">
        <v>5</v>
      </c>
      <c r="Q139" s="4">
        <v>0</v>
      </c>
      <c r="R139" s="4">
        <v>2</v>
      </c>
      <c r="S139" s="68" t="s">
        <v>191</v>
      </c>
      <c r="T139" s="70" t="s">
        <v>13</v>
      </c>
      <c r="U139" s="25">
        <v>0</v>
      </c>
      <c r="V139" s="25">
        <v>0</v>
      </c>
      <c r="W139" s="25">
        <v>80771.100000000006</v>
      </c>
      <c r="X139" s="25">
        <v>0</v>
      </c>
      <c r="Y139" s="25">
        <v>0</v>
      </c>
      <c r="Z139" s="25">
        <v>0</v>
      </c>
      <c r="AA139" s="25">
        <f>U139+V139+W139+X139+Y139+Z139</f>
        <v>80771.100000000006</v>
      </c>
      <c r="AB139" s="51">
        <v>2023</v>
      </c>
      <c r="AC139" s="5"/>
      <c r="AD139" s="5"/>
    </row>
    <row r="140" spans="2:30" ht="25.5" customHeight="1" x14ac:dyDescent="0.25">
      <c r="B140" s="4">
        <v>0</v>
      </c>
      <c r="C140" s="4">
        <v>4</v>
      </c>
      <c r="D140" s="4">
        <v>3</v>
      </c>
      <c r="E140" s="4">
        <v>0</v>
      </c>
      <c r="F140" s="4">
        <v>7</v>
      </c>
      <c r="G140" s="4">
        <v>0</v>
      </c>
      <c r="H140" s="4">
        <v>2</v>
      </c>
      <c r="I140" s="4">
        <v>0</v>
      </c>
      <c r="J140" s="4">
        <v>1</v>
      </c>
      <c r="K140" s="4">
        <v>2</v>
      </c>
      <c r="L140" s="4">
        <v>0</v>
      </c>
      <c r="M140" s="4">
        <v>5</v>
      </c>
      <c r="N140" s="4" t="s">
        <v>39</v>
      </c>
      <c r="O140" s="4">
        <v>1</v>
      </c>
      <c r="P140" s="4">
        <v>3</v>
      </c>
      <c r="Q140" s="4">
        <v>3</v>
      </c>
      <c r="R140" s="4">
        <v>0</v>
      </c>
      <c r="S140" s="88"/>
      <c r="T140" s="79"/>
      <c r="U140" s="25">
        <v>0</v>
      </c>
      <c r="V140" s="25">
        <v>0</v>
      </c>
      <c r="W140" s="25">
        <v>257.3</v>
      </c>
      <c r="X140" s="25">
        <v>0</v>
      </c>
      <c r="Y140" s="25">
        <v>0</v>
      </c>
      <c r="Z140" s="25">
        <v>0</v>
      </c>
      <c r="AA140" s="25">
        <f t="shared" ref="AA140:AA143" si="16">U140+V140+W140+X140+Y140+Z140</f>
        <v>257.3</v>
      </c>
      <c r="AB140" s="51">
        <v>2023</v>
      </c>
      <c r="AC140" s="5"/>
      <c r="AD140" s="5"/>
    </row>
    <row r="141" spans="2:30" ht="25.5" customHeight="1" x14ac:dyDescent="0.25">
      <c r="B141" s="4">
        <v>0</v>
      </c>
      <c r="C141" s="4">
        <v>4</v>
      </c>
      <c r="D141" s="4">
        <v>3</v>
      </c>
      <c r="E141" s="4">
        <v>0</v>
      </c>
      <c r="F141" s="4">
        <v>7</v>
      </c>
      <c r="G141" s="4">
        <v>0</v>
      </c>
      <c r="H141" s="4">
        <v>2</v>
      </c>
      <c r="I141" s="4">
        <v>0</v>
      </c>
      <c r="J141" s="4">
        <v>1</v>
      </c>
      <c r="K141" s="4">
        <v>2</v>
      </c>
      <c r="L141" s="4">
        <v>0</v>
      </c>
      <c r="M141" s="4">
        <v>5</v>
      </c>
      <c r="N141" s="4">
        <v>1</v>
      </c>
      <c r="O141" s="4">
        <v>1</v>
      </c>
      <c r="P141" s="4">
        <v>3</v>
      </c>
      <c r="Q141" s="4">
        <v>3</v>
      </c>
      <c r="R141" s="4">
        <v>0</v>
      </c>
      <c r="S141" s="88"/>
      <c r="T141" s="79"/>
      <c r="U141" s="25">
        <v>0</v>
      </c>
      <c r="V141" s="25">
        <v>0</v>
      </c>
      <c r="W141" s="25">
        <v>2315.1</v>
      </c>
      <c r="X141" s="25">
        <v>0</v>
      </c>
      <c r="Y141" s="25">
        <v>0</v>
      </c>
      <c r="Z141" s="25">
        <v>0</v>
      </c>
      <c r="AA141" s="25">
        <f t="shared" si="16"/>
        <v>2315.1</v>
      </c>
      <c r="AB141" s="51">
        <v>2023</v>
      </c>
      <c r="AC141" s="5"/>
      <c r="AD141" s="5"/>
    </row>
    <row r="142" spans="2:30" ht="25.5" customHeight="1" x14ac:dyDescent="0.25">
      <c r="B142" s="4">
        <v>0</v>
      </c>
      <c r="C142" s="4">
        <v>4</v>
      </c>
      <c r="D142" s="4">
        <v>3</v>
      </c>
      <c r="E142" s="4">
        <v>0</v>
      </c>
      <c r="F142" s="4">
        <v>7</v>
      </c>
      <c r="G142" s="4">
        <v>0</v>
      </c>
      <c r="H142" s="4">
        <v>2</v>
      </c>
      <c r="I142" s="4">
        <v>0</v>
      </c>
      <c r="J142" s="4">
        <v>1</v>
      </c>
      <c r="K142" s="4">
        <v>2</v>
      </c>
      <c r="L142" s="4">
        <v>0</v>
      </c>
      <c r="M142" s="4">
        <v>5</v>
      </c>
      <c r="N142" s="4">
        <v>9</v>
      </c>
      <c r="O142" s="4">
        <v>9</v>
      </c>
      <c r="P142" s="4">
        <v>9</v>
      </c>
      <c r="Q142" s="4">
        <v>9</v>
      </c>
      <c r="R142" s="4">
        <v>9</v>
      </c>
      <c r="S142" s="69"/>
      <c r="T142" s="64"/>
      <c r="U142" s="25">
        <v>0</v>
      </c>
      <c r="V142" s="25">
        <v>7661.9</v>
      </c>
      <c r="W142" s="25">
        <v>0</v>
      </c>
      <c r="X142" s="25">
        <v>0</v>
      </c>
      <c r="Y142" s="25">
        <v>0</v>
      </c>
      <c r="Z142" s="25">
        <v>0</v>
      </c>
      <c r="AA142" s="25">
        <f t="shared" si="16"/>
        <v>7661.9</v>
      </c>
      <c r="AB142" s="51">
        <v>2022</v>
      </c>
      <c r="AC142" s="5"/>
      <c r="AD142" s="5"/>
    </row>
    <row r="143" spans="2:30" ht="39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57" t="s">
        <v>189</v>
      </c>
      <c r="T143" s="51" t="s">
        <v>28</v>
      </c>
      <c r="U143" s="24">
        <v>0</v>
      </c>
      <c r="V143" s="24">
        <v>0</v>
      </c>
      <c r="W143" s="24">
        <v>2</v>
      </c>
      <c r="X143" s="24">
        <v>0</v>
      </c>
      <c r="Y143" s="24">
        <v>0</v>
      </c>
      <c r="Z143" s="24">
        <v>0</v>
      </c>
      <c r="AA143" s="24">
        <f t="shared" si="16"/>
        <v>2</v>
      </c>
      <c r="AB143" s="51">
        <v>2023</v>
      </c>
      <c r="AC143" s="5"/>
      <c r="AD143" s="5"/>
    </row>
    <row r="144" spans="2:30" s="5" customFormat="1" ht="42.75" customHeight="1" x14ac:dyDescent="0.25">
      <c r="B144" s="4">
        <v>0</v>
      </c>
      <c r="C144" s="4">
        <v>1</v>
      </c>
      <c r="D144" s="4">
        <v>1</v>
      </c>
      <c r="E144" s="4">
        <v>0</v>
      </c>
      <c r="F144" s="4">
        <v>7</v>
      </c>
      <c r="G144" s="4">
        <v>0</v>
      </c>
      <c r="H144" s="4">
        <v>3</v>
      </c>
      <c r="I144" s="4">
        <v>0</v>
      </c>
      <c r="J144" s="4">
        <v>1</v>
      </c>
      <c r="K144" s="4">
        <v>3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9" t="s">
        <v>73</v>
      </c>
      <c r="T144" s="10" t="s">
        <v>13</v>
      </c>
      <c r="U144" s="20">
        <f>U145+U155+U162</f>
        <v>52703.200000000004</v>
      </c>
      <c r="V144" s="20">
        <f t="shared" ref="V144:AA144" si="17">V145+V155+V162</f>
        <v>46985.4</v>
      </c>
      <c r="W144" s="20">
        <f t="shared" si="17"/>
        <v>45985.4</v>
      </c>
      <c r="X144" s="20">
        <f t="shared" si="17"/>
        <v>45985.4</v>
      </c>
      <c r="Y144" s="20">
        <f t="shared" si="17"/>
        <v>45985.4</v>
      </c>
      <c r="Z144" s="20">
        <f t="shared" si="17"/>
        <v>46025.4</v>
      </c>
      <c r="AA144" s="20">
        <f t="shared" si="17"/>
        <v>283670.2</v>
      </c>
      <c r="AB144" s="10">
        <v>2026</v>
      </c>
    </row>
    <row r="145" spans="2:30" s="5" customFormat="1" ht="37.5" x14ac:dyDescent="0.25">
      <c r="B145" s="4">
        <v>0</v>
      </c>
      <c r="C145" s="4">
        <v>1</v>
      </c>
      <c r="D145" s="4">
        <v>1</v>
      </c>
      <c r="E145" s="4">
        <v>0</v>
      </c>
      <c r="F145" s="4">
        <v>7</v>
      </c>
      <c r="G145" s="4">
        <v>0</v>
      </c>
      <c r="H145" s="4">
        <v>3</v>
      </c>
      <c r="I145" s="4">
        <v>0</v>
      </c>
      <c r="J145" s="4">
        <v>1</v>
      </c>
      <c r="K145" s="4">
        <v>3</v>
      </c>
      <c r="L145" s="4">
        <v>0</v>
      </c>
      <c r="M145" s="4">
        <v>1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9" t="s">
        <v>74</v>
      </c>
      <c r="T145" s="51" t="s">
        <v>13</v>
      </c>
      <c r="U145" s="20">
        <f>U147+U148+U152+U153</f>
        <v>49818.8</v>
      </c>
      <c r="V145" s="20">
        <f>V147+V148+V152+V153</f>
        <v>45886</v>
      </c>
      <c r="W145" s="20">
        <f t="shared" ref="W145:AA145" si="18">W147+W148+W152+W153</f>
        <v>45886</v>
      </c>
      <c r="X145" s="20">
        <f t="shared" si="18"/>
        <v>45886</v>
      </c>
      <c r="Y145" s="20">
        <f t="shared" si="18"/>
        <v>45886</v>
      </c>
      <c r="Z145" s="20">
        <f t="shared" si="18"/>
        <v>45926</v>
      </c>
      <c r="AA145" s="20">
        <f t="shared" si="18"/>
        <v>279288.8</v>
      </c>
      <c r="AB145" s="10">
        <v>2026</v>
      </c>
    </row>
    <row r="146" spans="2:30" s="5" customFormat="1" ht="57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57" t="s">
        <v>75</v>
      </c>
      <c r="T146" s="51" t="s">
        <v>25</v>
      </c>
      <c r="U146" s="24">
        <v>3200</v>
      </c>
      <c r="V146" s="24">
        <v>3200</v>
      </c>
      <c r="W146" s="24">
        <v>3200</v>
      </c>
      <c r="X146" s="24">
        <v>3200</v>
      </c>
      <c r="Y146" s="24">
        <v>3200</v>
      </c>
      <c r="Z146" s="24">
        <v>3200</v>
      </c>
      <c r="AA146" s="24">
        <v>19200</v>
      </c>
      <c r="AB146" s="51">
        <v>2026</v>
      </c>
    </row>
    <row r="147" spans="2:30" ht="31.5" customHeight="1" x14ac:dyDescent="0.25">
      <c r="B147" s="4">
        <v>0</v>
      </c>
      <c r="C147" s="4">
        <v>1</v>
      </c>
      <c r="D147" s="4">
        <v>1</v>
      </c>
      <c r="E147" s="4">
        <v>0</v>
      </c>
      <c r="F147" s="4">
        <v>7</v>
      </c>
      <c r="G147" s="4">
        <v>0</v>
      </c>
      <c r="H147" s="4">
        <v>3</v>
      </c>
      <c r="I147" s="4">
        <v>0</v>
      </c>
      <c r="J147" s="4">
        <v>1</v>
      </c>
      <c r="K147" s="4">
        <v>3</v>
      </c>
      <c r="L147" s="4">
        <v>0</v>
      </c>
      <c r="M147" s="4">
        <v>1</v>
      </c>
      <c r="N147" s="4">
        <v>9</v>
      </c>
      <c r="O147" s="4">
        <v>9</v>
      </c>
      <c r="P147" s="4">
        <v>9</v>
      </c>
      <c r="Q147" s="4">
        <v>9</v>
      </c>
      <c r="R147" s="4">
        <v>9</v>
      </c>
      <c r="S147" s="77" t="s">
        <v>76</v>
      </c>
      <c r="T147" s="63" t="s">
        <v>13</v>
      </c>
      <c r="U147" s="30">
        <v>39965.300000000003</v>
      </c>
      <c r="V147" s="30">
        <v>36223.300000000003</v>
      </c>
      <c r="W147" s="30">
        <v>36223.300000000003</v>
      </c>
      <c r="X147" s="30">
        <v>36223.300000000003</v>
      </c>
      <c r="Y147" s="30">
        <v>36223.300000000003</v>
      </c>
      <c r="Z147" s="30">
        <v>36310.400000000001</v>
      </c>
      <c r="AA147" s="25">
        <f>SUM(U147:Z147)</f>
        <v>221168.9</v>
      </c>
      <c r="AB147" s="51">
        <v>2026</v>
      </c>
      <c r="AC147" s="5"/>
      <c r="AD147" s="5"/>
    </row>
    <row r="148" spans="2:30" ht="35.25" customHeight="1" x14ac:dyDescent="0.25">
      <c r="B148" s="4">
        <v>0</v>
      </c>
      <c r="C148" s="4">
        <v>1</v>
      </c>
      <c r="D148" s="4">
        <v>1</v>
      </c>
      <c r="E148" s="4">
        <v>1</v>
      </c>
      <c r="F148" s="4">
        <v>0</v>
      </c>
      <c r="G148" s="4">
        <v>0</v>
      </c>
      <c r="H148" s="4">
        <v>4</v>
      </c>
      <c r="I148" s="4">
        <v>0</v>
      </c>
      <c r="J148" s="4">
        <v>1</v>
      </c>
      <c r="K148" s="4">
        <v>3</v>
      </c>
      <c r="L148" s="4">
        <v>0</v>
      </c>
      <c r="M148" s="4">
        <v>1</v>
      </c>
      <c r="N148" s="4">
        <v>9</v>
      </c>
      <c r="O148" s="4">
        <v>9</v>
      </c>
      <c r="P148" s="4">
        <v>9</v>
      </c>
      <c r="Q148" s="4">
        <v>9</v>
      </c>
      <c r="R148" s="4">
        <v>9</v>
      </c>
      <c r="S148" s="78"/>
      <c r="T148" s="64"/>
      <c r="U148" s="30">
        <v>1.3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25">
        <f>SUM(U148:Z148)</f>
        <v>1.3</v>
      </c>
      <c r="AB148" s="51">
        <v>2021</v>
      </c>
      <c r="AC148" s="5"/>
      <c r="AD148" s="5"/>
    </row>
    <row r="149" spans="2:30" ht="37.5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57" t="s">
        <v>77</v>
      </c>
      <c r="T149" s="51" t="s">
        <v>28</v>
      </c>
      <c r="U149" s="24">
        <v>1</v>
      </c>
      <c r="V149" s="24">
        <v>1</v>
      </c>
      <c r="W149" s="24">
        <v>1</v>
      </c>
      <c r="X149" s="24">
        <v>1</v>
      </c>
      <c r="Y149" s="24">
        <v>1</v>
      </c>
      <c r="Z149" s="24">
        <v>1</v>
      </c>
      <c r="AA149" s="24">
        <v>1</v>
      </c>
      <c r="AB149" s="51">
        <v>2026</v>
      </c>
      <c r="AC149" s="5"/>
      <c r="AD149" s="5"/>
    </row>
    <row r="150" spans="2:30" ht="78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57" t="s">
        <v>78</v>
      </c>
      <c r="T150" s="51" t="s">
        <v>30</v>
      </c>
      <c r="U150" s="51">
        <v>1</v>
      </c>
      <c r="V150" s="51">
        <v>1</v>
      </c>
      <c r="W150" s="51">
        <v>1</v>
      </c>
      <c r="X150" s="51">
        <v>1</v>
      </c>
      <c r="Y150" s="51">
        <v>1</v>
      </c>
      <c r="Z150" s="51">
        <v>1</v>
      </c>
      <c r="AA150" s="51">
        <v>1</v>
      </c>
      <c r="AB150" s="51">
        <v>2026</v>
      </c>
      <c r="AC150" s="5"/>
      <c r="AD150" s="5"/>
    </row>
    <row r="151" spans="2:30" ht="37.5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57" t="s">
        <v>79</v>
      </c>
      <c r="T151" s="51" t="s">
        <v>17</v>
      </c>
      <c r="U151" s="21">
        <v>15</v>
      </c>
      <c r="V151" s="21">
        <v>15</v>
      </c>
      <c r="W151" s="21">
        <v>15</v>
      </c>
      <c r="X151" s="21">
        <v>15</v>
      </c>
      <c r="Y151" s="21">
        <v>15</v>
      </c>
      <c r="Z151" s="21">
        <v>25</v>
      </c>
      <c r="AA151" s="21">
        <v>100</v>
      </c>
      <c r="AB151" s="51">
        <v>2026</v>
      </c>
      <c r="AC151" s="5"/>
      <c r="AD151" s="5"/>
    </row>
    <row r="152" spans="2:30" ht="29.25" customHeight="1" x14ac:dyDescent="0.25">
      <c r="B152" s="4">
        <v>0</v>
      </c>
      <c r="C152" s="4">
        <v>1</v>
      </c>
      <c r="D152" s="4">
        <v>1</v>
      </c>
      <c r="E152" s="4">
        <v>0</v>
      </c>
      <c r="F152" s="4">
        <v>7</v>
      </c>
      <c r="G152" s="4">
        <v>0</v>
      </c>
      <c r="H152" s="4">
        <v>3</v>
      </c>
      <c r="I152" s="4">
        <v>0</v>
      </c>
      <c r="J152" s="4">
        <v>1</v>
      </c>
      <c r="K152" s="4">
        <v>3</v>
      </c>
      <c r="L152" s="4">
        <v>0</v>
      </c>
      <c r="M152" s="4">
        <v>1</v>
      </c>
      <c r="N152" s="4" t="s">
        <v>39</v>
      </c>
      <c r="O152" s="4">
        <v>0</v>
      </c>
      <c r="P152" s="4">
        <v>6</v>
      </c>
      <c r="Q152" s="4">
        <v>9</v>
      </c>
      <c r="R152" s="4">
        <v>0</v>
      </c>
      <c r="S152" s="77" t="s">
        <v>80</v>
      </c>
      <c r="T152" s="63" t="s">
        <v>13</v>
      </c>
      <c r="U152" s="51">
        <v>272.89999999999998</v>
      </c>
      <c r="V152" s="21">
        <v>320</v>
      </c>
      <c r="W152" s="21">
        <v>320</v>
      </c>
      <c r="X152" s="21">
        <v>320</v>
      </c>
      <c r="Y152" s="21">
        <v>320</v>
      </c>
      <c r="Z152" s="51">
        <v>272.89999999999998</v>
      </c>
      <c r="AA152" s="25">
        <f>U152+V152+W152+X152+Y152+Z152</f>
        <v>1825.8000000000002</v>
      </c>
      <c r="AB152" s="51">
        <v>2026</v>
      </c>
      <c r="AC152" s="5"/>
      <c r="AD152" s="5"/>
    </row>
    <row r="153" spans="2:30" ht="28.5" customHeight="1" x14ac:dyDescent="0.25">
      <c r="B153" s="4">
        <v>0</v>
      </c>
      <c r="C153" s="4">
        <v>1</v>
      </c>
      <c r="D153" s="4">
        <v>1</v>
      </c>
      <c r="E153" s="4">
        <v>0</v>
      </c>
      <c r="F153" s="4">
        <v>7</v>
      </c>
      <c r="G153" s="4">
        <v>0</v>
      </c>
      <c r="H153" s="4">
        <v>3</v>
      </c>
      <c r="I153" s="4">
        <v>0</v>
      </c>
      <c r="J153" s="4">
        <v>1</v>
      </c>
      <c r="K153" s="4">
        <v>3</v>
      </c>
      <c r="L153" s="4">
        <v>0</v>
      </c>
      <c r="M153" s="4">
        <v>1</v>
      </c>
      <c r="N153" s="4">
        <v>1</v>
      </c>
      <c r="O153" s="4">
        <v>0</v>
      </c>
      <c r="P153" s="4">
        <v>6</v>
      </c>
      <c r="Q153" s="4">
        <v>9</v>
      </c>
      <c r="R153" s="4">
        <v>0</v>
      </c>
      <c r="S153" s="78"/>
      <c r="T153" s="64"/>
      <c r="U153" s="25">
        <v>9579.2999999999993</v>
      </c>
      <c r="V153" s="25">
        <v>9342.7000000000007</v>
      </c>
      <c r="W153" s="25">
        <v>9342.7000000000007</v>
      </c>
      <c r="X153" s="25">
        <v>9342.7000000000007</v>
      </c>
      <c r="Y153" s="25">
        <v>9342.7000000000007</v>
      </c>
      <c r="Z153" s="25">
        <v>9342.7000000000007</v>
      </c>
      <c r="AA153" s="25">
        <f>U153+V153+W153+X153+Y153+Z153</f>
        <v>56292.800000000003</v>
      </c>
      <c r="AB153" s="51">
        <v>2026</v>
      </c>
      <c r="AC153" s="5"/>
      <c r="AD153" s="5"/>
    </row>
    <row r="154" spans="2:30" ht="37.5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57" t="s">
        <v>81</v>
      </c>
      <c r="T154" s="51" t="s">
        <v>25</v>
      </c>
      <c r="U154" s="24">
        <v>59</v>
      </c>
      <c r="V154" s="24">
        <v>70</v>
      </c>
      <c r="W154" s="24">
        <v>70</v>
      </c>
      <c r="X154" s="24">
        <v>70</v>
      </c>
      <c r="Y154" s="24">
        <v>70</v>
      </c>
      <c r="Z154" s="24">
        <v>70</v>
      </c>
      <c r="AA154" s="24">
        <v>70</v>
      </c>
      <c r="AB154" s="51">
        <v>2026</v>
      </c>
      <c r="AC154" s="5"/>
      <c r="AD154" s="5"/>
    </row>
    <row r="155" spans="2:30" s="5" customFormat="1" ht="56.25" x14ac:dyDescent="0.25">
      <c r="B155" s="4">
        <v>0</v>
      </c>
      <c r="C155" s="4">
        <v>1</v>
      </c>
      <c r="D155" s="4">
        <v>1</v>
      </c>
      <c r="E155" s="4">
        <v>0</v>
      </c>
      <c r="F155" s="4">
        <v>7</v>
      </c>
      <c r="G155" s="4">
        <v>0</v>
      </c>
      <c r="H155" s="4">
        <v>9</v>
      </c>
      <c r="I155" s="4">
        <v>0</v>
      </c>
      <c r="J155" s="4">
        <v>1</v>
      </c>
      <c r="K155" s="4">
        <v>3</v>
      </c>
      <c r="L155" s="4">
        <v>0</v>
      </c>
      <c r="M155" s="4">
        <v>2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9" t="s">
        <v>82</v>
      </c>
      <c r="T155" s="51" t="s">
        <v>13</v>
      </c>
      <c r="U155" s="20">
        <f>U158+U160</f>
        <v>0</v>
      </c>
      <c r="V155" s="20">
        <f t="shared" ref="V155:AA155" si="19">V158+V160</f>
        <v>99.4</v>
      </c>
      <c r="W155" s="20">
        <f t="shared" si="19"/>
        <v>99.4</v>
      </c>
      <c r="X155" s="20">
        <f t="shared" si="19"/>
        <v>99.4</v>
      </c>
      <c r="Y155" s="20">
        <f t="shared" si="19"/>
        <v>99.4</v>
      </c>
      <c r="Z155" s="20">
        <f t="shared" si="19"/>
        <v>99.4</v>
      </c>
      <c r="AA155" s="20">
        <f t="shared" si="19"/>
        <v>497</v>
      </c>
      <c r="AB155" s="10">
        <v>2026</v>
      </c>
    </row>
    <row r="156" spans="2:30" s="5" customFormat="1" ht="56.25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57" t="s">
        <v>136</v>
      </c>
      <c r="T156" s="51" t="s">
        <v>28</v>
      </c>
      <c r="U156" s="29">
        <v>0</v>
      </c>
      <c r="V156" s="29">
        <v>52</v>
      </c>
      <c r="W156" s="29">
        <v>52</v>
      </c>
      <c r="X156" s="29">
        <v>52</v>
      </c>
      <c r="Y156" s="29">
        <v>52</v>
      </c>
      <c r="Z156" s="29">
        <v>52</v>
      </c>
      <c r="AA156" s="29">
        <v>52</v>
      </c>
      <c r="AB156" s="51">
        <v>2026</v>
      </c>
    </row>
    <row r="157" spans="2:30" ht="56.25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57" t="s">
        <v>137</v>
      </c>
      <c r="T157" s="51" t="s">
        <v>28</v>
      </c>
      <c r="U157" s="29">
        <v>0</v>
      </c>
      <c r="V157" s="29">
        <v>52</v>
      </c>
      <c r="W157" s="29">
        <v>52</v>
      </c>
      <c r="X157" s="29">
        <v>52</v>
      </c>
      <c r="Y157" s="29">
        <v>52</v>
      </c>
      <c r="Z157" s="29">
        <v>52</v>
      </c>
      <c r="AA157" s="29">
        <v>52</v>
      </c>
      <c r="AB157" s="51">
        <v>2026</v>
      </c>
      <c r="AC157" s="5"/>
      <c r="AD157" s="5"/>
    </row>
    <row r="158" spans="2:30" ht="62.25" customHeight="1" x14ac:dyDescent="0.25">
      <c r="B158" s="4">
        <v>0</v>
      </c>
      <c r="C158" s="4">
        <v>1</v>
      </c>
      <c r="D158" s="4">
        <v>1</v>
      </c>
      <c r="E158" s="4">
        <v>0</v>
      </c>
      <c r="F158" s="4">
        <v>7</v>
      </c>
      <c r="G158" s="4">
        <v>0</v>
      </c>
      <c r="H158" s="4">
        <v>9</v>
      </c>
      <c r="I158" s="4">
        <v>0</v>
      </c>
      <c r="J158" s="4">
        <v>1</v>
      </c>
      <c r="K158" s="4">
        <v>3</v>
      </c>
      <c r="L158" s="4">
        <v>0</v>
      </c>
      <c r="M158" s="4">
        <v>2</v>
      </c>
      <c r="N158" s="4">
        <v>9</v>
      </c>
      <c r="O158" s="4">
        <v>9</v>
      </c>
      <c r="P158" s="4">
        <v>9</v>
      </c>
      <c r="Q158" s="4">
        <v>9</v>
      </c>
      <c r="R158" s="4">
        <v>9</v>
      </c>
      <c r="S158" s="57" t="s">
        <v>83</v>
      </c>
      <c r="T158" s="51" t="s">
        <v>13</v>
      </c>
      <c r="U158" s="25">
        <v>0</v>
      </c>
      <c r="V158" s="25">
        <v>99.4</v>
      </c>
      <c r="W158" s="25">
        <v>99.4</v>
      </c>
      <c r="X158" s="25">
        <v>99.4</v>
      </c>
      <c r="Y158" s="25">
        <v>99.4</v>
      </c>
      <c r="Z158" s="25">
        <v>99.4</v>
      </c>
      <c r="AA158" s="25">
        <f>U158+V158+W158+X158+Y158+Z158</f>
        <v>497</v>
      </c>
      <c r="AB158" s="51">
        <v>2026</v>
      </c>
      <c r="AC158" s="5"/>
      <c r="AD158" s="5"/>
    </row>
    <row r="159" spans="2:30" ht="37.5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57" t="s">
        <v>84</v>
      </c>
      <c r="T159" s="51" t="s">
        <v>17</v>
      </c>
      <c r="U159" s="25">
        <v>0</v>
      </c>
      <c r="V159" s="25">
        <v>60</v>
      </c>
      <c r="W159" s="25">
        <v>60</v>
      </c>
      <c r="X159" s="25">
        <v>60</v>
      </c>
      <c r="Y159" s="25">
        <v>70</v>
      </c>
      <c r="Z159" s="25">
        <v>75</v>
      </c>
      <c r="AA159" s="25">
        <v>75</v>
      </c>
      <c r="AB159" s="51">
        <v>2026</v>
      </c>
      <c r="AC159" s="5"/>
      <c r="AD159" s="5"/>
    </row>
    <row r="160" spans="2:30" ht="23.25" customHeight="1" x14ac:dyDescent="0.25">
      <c r="B160" s="4">
        <v>0</v>
      </c>
      <c r="C160" s="4">
        <v>1</v>
      </c>
      <c r="D160" s="4">
        <v>1</v>
      </c>
      <c r="E160" s="4">
        <v>0</v>
      </c>
      <c r="F160" s="4">
        <v>7</v>
      </c>
      <c r="G160" s="4">
        <v>0</v>
      </c>
      <c r="H160" s="4">
        <v>9</v>
      </c>
      <c r="I160" s="4">
        <v>0</v>
      </c>
      <c r="J160" s="4">
        <v>1</v>
      </c>
      <c r="K160" s="4">
        <v>3</v>
      </c>
      <c r="L160" s="4">
        <v>0</v>
      </c>
      <c r="M160" s="4">
        <v>2</v>
      </c>
      <c r="N160" s="4">
        <v>9</v>
      </c>
      <c r="O160" s="4">
        <v>9</v>
      </c>
      <c r="P160" s="4">
        <v>9</v>
      </c>
      <c r="Q160" s="4">
        <v>9</v>
      </c>
      <c r="R160" s="4">
        <v>9</v>
      </c>
      <c r="S160" s="57" t="s">
        <v>85</v>
      </c>
      <c r="T160" s="51" t="s">
        <v>13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5">
        <f>U160+V160+W160+X160+Y160+Z160</f>
        <v>0</v>
      </c>
      <c r="AB160" s="51">
        <v>2026</v>
      </c>
      <c r="AC160" s="5"/>
      <c r="AD160" s="5"/>
    </row>
    <row r="161" spans="1:30" ht="57.7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57" t="s">
        <v>86</v>
      </c>
      <c r="T161" s="51" t="s">
        <v>28</v>
      </c>
      <c r="U161" s="24">
        <v>0</v>
      </c>
      <c r="V161" s="24">
        <v>0</v>
      </c>
      <c r="W161" s="24">
        <v>0</v>
      </c>
      <c r="X161" s="24">
        <v>134</v>
      </c>
      <c r="Y161" s="24">
        <v>134</v>
      </c>
      <c r="Z161" s="24">
        <v>134</v>
      </c>
      <c r="AA161" s="24">
        <v>134</v>
      </c>
      <c r="AB161" s="51">
        <v>2026</v>
      </c>
      <c r="AC161" s="5"/>
      <c r="AD161" s="5"/>
    </row>
    <row r="162" spans="1:30" ht="39" customHeight="1" x14ac:dyDescent="0.25">
      <c r="B162" s="4">
        <v>0</v>
      </c>
      <c r="C162" s="4">
        <v>1</v>
      </c>
      <c r="D162" s="4">
        <v>1</v>
      </c>
      <c r="E162" s="4">
        <v>0</v>
      </c>
      <c r="F162" s="4">
        <v>7</v>
      </c>
      <c r="G162" s="4">
        <v>0</v>
      </c>
      <c r="H162" s="4">
        <v>3</v>
      </c>
      <c r="I162" s="4">
        <v>0</v>
      </c>
      <c r="J162" s="4">
        <v>1</v>
      </c>
      <c r="K162" s="4">
        <v>3</v>
      </c>
      <c r="L162" s="4">
        <v>0</v>
      </c>
      <c r="M162" s="4">
        <v>3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9" t="s">
        <v>173</v>
      </c>
      <c r="T162" s="51" t="s">
        <v>13</v>
      </c>
      <c r="U162" s="20">
        <f>U164+U168</f>
        <v>2884.4</v>
      </c>
      <c r="V162" s="20">
        <f>V164+V168+V170</f>
        <v>1000</v>
      </c>
      <c r="W162" s="20">
        <f t="shared" ref="W162:Z162" si="20">W164+W168</f>
        <v>0</v>
      </c>
      <c r="X162" s="20">
        <f t="shared" si="20"/>
        <v>0</v>
      </c>
      <c r="Y162" s="20">
        <f t="shared" si="20"/>
        <v>0</v>
      </c>
      <c r="Z162" s="20">
        <f t="shared" si="20"/>
        <v>0</v>
      </c>
      <c r="AA162" s="20">
        <f t="shared" ref="AA162" si="21">U162+V162+W162+X162+Y162+Z162</f>
        <v>3884.4</v>
      </c>
      <c r="AB162" s="54">
        <v>2026</v>
      </c>
      <c r="AC162" s="5"/>
      <c r="AD162" s="5"/>
    </row>
    <row r="163" spans="1:30" ht="39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57" t="s">
        <v>32</v>
      </c>
      <c r="T163" s="51" t="s">
        <v>28</v>
      </c>
      <c r="U163" s="51">
        <v>1</v>
      </c>
      <c r="V163" s="51">
        <v>0</v>
      </c>
      <c r="W163" s="51">
        <v>0</v>
      </c>
      <c r="X163" s="51">
        <v>0</v>
      </c>
      <c r="Y163" s="51">
        <v>0</v>
      </c>
      <c r="Z163" s="51">
        <v>0</v>
      </c>
      <c r="AA163" s="51">
        <f>U163+V163+W163+X163+Y163+Z163</f>
        <v>1</v>
      </c>
      <c r="AB163" s="51">
        <v>2021</v>
      </c>
      <c r="AC163" s="5"/>
      <c r="AD163" s="5"/>
    </row>
    <row r="164" spans="1:30" s="49" customFormat="1" ht="39.75" customHeight="1" x14ac:dyDescent="0.25">
      <c r="A164" s="5"/>
      <c r="B164" s="4">
        <v>0</v>
      </c>
      <c r="C164" s="4">
        <v>1</v>
      </c>
      <c r="D164" s="4">
        <v>1</v>
      </c>
      <c r="E164" s="4">
        <v>0</v>
      </c>
      <c r="F164" s="4">
        <v>7</v>
      </c>
      <c r="G164" s="4">
        <v>0</v>
      </c>
      <c r="H164" s="4">
        <v>3</v>
      </c>
      <c r="I164" s="4">
        <v>0</v>
      </c>
      <c r="J164" s="4">
        <v>1</v>
      </c>
      <c r="K164" s="4">
        <v>3</v>
      </c>
      <c r="L164" s="4">
        <v>0</v>
      </c>
      <c r="M164" s="4">
        <v>3</v>
      </c>
      <c r="N164" s="4">
        <v>9</v>
      </c>
      <c r="O164" s="4">
        <v>9</v>
      </c>
      <c r="P164" s="4">
        <v>9</v>
      </c>
      <c r="Q164" s="4">
        <v>9</v>
      </c>
      <c r="R164" s="4">
        <v>9</v>
      </c>
      <c r="S164" s="57" t="s">
        <v>174</v>
      </c>
      <c r="T164" s="51" t="s">
        <v>13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5">
        <f t="shared" ref="AA164" si="22">U164+V164+W164+X164+Y164+Z164</f>
        <v>0</v>
      </c>
      <c r="AB164" s="51">
        <v>2026</v>
      </c>
      <c r="AC164" s="5"/>
      <c r="AD164" s="5"/>
    </row>
    <row r="165" spans="1:30" s="49" customFormat="1" ht="39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57" t="s">
        <v>175</v>
      </c>
      <c r="T165" s="51" t="s">
        <v>28</v>
      </c>
      <c r="U165" s="51">
        <v>0</v>
      </c>
      <c r="V165" s="51">
        <v>0</v>
      </c>
      <c r="W165" s="51">
        <v>0</v>
      </c>
      <c r="X165" s="51">
        <v>0</v>
      </c>
      <c r="Y165" s="51">
        <v>0</v>
      </c>
      <c r="Z165" s="51">
        <v>1</v>
      </c>
      <c r="AA165" s="51">
        <f>U165+V165+W165+X165+Y165+Z165</f>
        <v>1</v>
      </c>
      <c r="AB165" s="51">
        <v>2026</v>
      </c>
      <c r="AC165" s="5"/>
      <c r="AD165" s="5"/>
    </row>
    <row r="166" spans="1:30" ht="57.7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56" t="s">
        <v>177</v>
      </c>
      <c r="T166" s="51" t="s">
        <v>30</v>
      </c>
      <c r="U166" s="24">
        <v>1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1</v>
      </c>
      <c r="AB166" s="51">
        <v>2021</v>
      </c>
      <c r="AC166" s="5"/>
      <c r="AD166" s="5"/>
    </row>
    <row r="167" spans="1:30" ht="59.2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56" t="s">
        <v>178</v>
      </c>
      <c r="T167" s="51" t="s">
        <v>28</v>
      </c>
      <c r="U167" s="24">
        <v>1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1</v>
      </c>
      <c r="AB167" s="51">
        <v>2021</v>
      </c>
      <c r="AC167" s="5"/>
      <c r="AD167" s="5"/>
    </row>
    <row r="168" spans="1:30" ht="37.5" customHeight="1" x14ac:dyDescent="0.25">
      <c r="B168" s="4">
        <v>0</v>
      </c>
      <c r="C168" s="4">
        <v>1</v>
      </c>
      <c r="D168" s="4">
        <v>1</v>
      </c>
      <c r="E168" s="4">
        <v>0</v>
      </c>
      <c r="F168" s="4">
        <v>7</v>
      </c>
      <c r="G168" s="4">
        <v>0</v>
      </c>
      <c r="H168" s="4">
        <v>3</v>
      </c>
      <c r="I168" s="4">
        <v>0</v>
      </c>
      <c r="J168" s="4">
        <v>1</v>
      </c>
      <c r="K168" s="4">
        <v>3</v>
      </c>
      <c r="L168" s="4">
        <v>0</v>
      </c>
      <c r="M168" s="4">
        <v>3</v>
      </c>
      <c r="N168" s="4">
        <v>9</v>
      </c>
      <c r="O168" s="4">
        <v>9</v>
      </c>
      <c r="P168" s="4">
        <v>9</v>
      </c>
      <c r="Q168" s="4">
        <v>9</v>
      </c>
      <c r="R168" s="4">
        <v>9</v>
      </c>
      <c r="S168" s="15" t="s">
        <v>179</v>
      </c>
      <c r="T168" s="51" t="s">
        <v>13</v>
      </c>
      <c r="U168" s="25">
        <v>2884.4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f t="shared" ref="AA168:AA170" si="23">U168+V168+W168+X168+Y168+Z168</f>
        <v>2884.4</v>
      </c>
      <c r="AB168" s="51">
        <v>2021</v>
      </c>
      <c r="AC168" s="5"/>
      <c r="AD168" s="5"/>
    </row>
    <row r="169" spans="1:30" ht="38.2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57" t="s">
        <v>180</v>
      </c>
      <c r="T169" s="51" t="s">
        <v>28</v>
      </c>
      <c r="U169" s="24">
        <v>1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1</v>
      </c>
      <c r="AB169" s="51">
        <v>2021</v>
      </c>
      <c r="AC169" s="5"/>
      <c r="AD169" s="5"/>
    </row>
    <row r="170" spans="1:30" s="19" customFormat="1" ht="25.5" customHeight="1" x14ac:dyDescent="0.25">
      <c r="A170" s="62"/>
      <c r="B170" s="4">
        <v>0</v>
      </c>
      <c r="C170" s="4">
        <v>1</v>
      </c>
      <c r="D170" s="4">
        <v>1</v>
      </c>
      <c r="E170" s="4">
        <v>0</v>
      </c>
      <c r="F170" s="4">
        <v>7</v>
      </c>
      <c r="G170" s="4">
        <v>0</v>
      </c>
      <c r="H170" s="4">
        <v>3</v>
      </c>
      <c r="I170" s="4">
        <v>0</v>
      </c>
      <c r="J170" s="4">
        <v>1</v>
      </c>
      <c r="K170" s="4">
        <v>3</v>
      </c>
      <c r="L170" s="4">
        <v>0</v>
      </c>
      <c r="M170" s="4">
        <v>3</v>
      </c>
      <c r="N170" s="4">
        <v>9</v>
      </c>
      <c r="O170" s="4">
        <v>9</v>
      </c>
      <c r="P170" s="4">
        <v>9</v>
      </c>
      <c r="Q170" s="4">
        <v>9</v>
      </c>
      <c r="R170" s="4">
        <v>9</v>
      </c>
      <c r="S170" s="15" t="s">
        <v>193</v>
      </c>
      <c r="T170" s="51" t="s">
        <v>13</v>
      </c>
      <c r="U170" s="25">
        <v>0</v>
      </c>
      <c r="V170" s="25">
        <v>1000</v>
      </c>
      <c r="W170" s="25">
        <v>0</v>
      </c>
      <c r="X170" s="25">
        <v>0</v>
      </c>
      <c r="Y170" s="25">
        <v>0</v>
      </c>
      <c r="Z170" s="25">
        <v>0</v>
      </c>
      <c r="AA170" s="25">
        <f t="shared" si="23"/>
        <v>1000</v>
      </c>
      <c r="AB170" s="51">
        <v>2022</v>
      </c>
      <c r="AC170" s="5"/>
      <c r="AD170" s="5"/>
    </row>
    <row r="171" spans="1:30" s="19" customFormat="1" ht="29.25" customHeight="1" x14ac:dyDescent="0.25">
      <c r="A171" s="6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57" t="s">
        <v>194</v>
      </c>
      <c r="T171" s="51" t="s">
        <v>28</v>
      </c>
      <c r="U171" s="24">
        <v>0</v>
      </c>
      <c r="V171" s="24">
        <v>1</v>
      </c>
      <c r="W171" s="24">
        <v>0</v>
      </c>
      <c r="X171" s="24">
        <v>0</v>
      </c>
      <c r="Y171" s="24">
        <v>0</v>
      </c>
      <c r="Z171" s="24">
        <v>0</v>
      </c>
      <c r="AA171" s="24">
        <v>1</v>
      </c>
      <c r="AB171" s="51">
        <v>2022</v>
      </c>
      <c r="AC171" s="5"/>
      <c r="AD171" s="5"/>
    </row>
    <row r="172" spans="1:30" s="5" customFormat="1" ht="38.25" customHeight="1" x14ac:dyDescent="0.25">
      <c r="B172" s="4">
        <v>0</v>
      </c>
      <c r="C172" s="4">
        <v>1</v>
      </c>
      <c r="D172" s="4">
        <v>1</v>
      </c>
      <c r="E172" s="4">
        <v>0</v>
      </c>
      <c r="F172" s="4">
        <v>7</v>
      </c>
      <c r="G172" s="4">
        <v>0</v>
      </c>
      <c r="H172" s="4">
        <v>7</v>
      </c>
      <c r="I172" s="4">
        <v>0</v>
      </c>
      <c r="J172" s="4">
        <v>1</v>
      </c>
      <c r="K172" s="4">
        <v>4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9" t="s">
        <v>87</v>
      </c>
      <c r="T172" s="10" t="s">
        <v>13</v>
      </c>
      <c r="U172" s="20">
        <f t="shared" ref="U172:AA172" si="24">U173+U196</f>
        <v>96213.1</v>
      </c>
      <c r="V172" s="20">
        <f t="shared" si="24"/>
        <v>89657.900000000009</v>
      </c>
      <c r="W172" s="20">
        <f t="shared" si="24"/>
        <v>89657.9</v>
      </c>
      <c r="X172" s="20">
        <f t="shared" si="24"/>
        <v>89657.9</v>
      </c>
      <c r="Y172" s="20">
        <f t="shared" si="24"/>
        <v>89657.9</v>
      </c>
      <c r="Z172" s="20">
        <f t="shared" si="24"/>
        <v>89657.9</v>
      </c>
      <c r="AA172" s="20">
        <f t="shared" si="24"/>
        <v>544502.6</v>
      </c>
      <c r="AB172" s="10">
        <v>2026</v>
      </c>
    </row>
    <row r="173" spans="1:30" s="5" customFormat="1" ht="36.75" customHeight="1" x14ac:dyDescent="0.25">
      <c r="B173" s="4">
        <v>0</v>
      </c>
      <c r="C173" s="4">
        <v>1</v>
      </c>
      <c r="D173" s="4">
        <v>1</v>
      </c>
      <c r="E173" s="4">
        <v>0</v>
      </c>
      <c r="F173" s="4">
        <v>7</v>
      </c>
      <c r="G173" s="4">
        <v>0</v>
      </c>
      <c r="H173" s="4">
        <v>7</v>
      </c>
      <c r="I173" s="4">
        <v>0</v>
      </c>
      <c r="J173" s="4">
        <v>1</v>
      </c>
      <c r="K173" s="4">
        <v>4</v>
      </c>
      <c r="L173" s="4">
        <v>0</v>
      </c>
      <c r="M173" s="4">
        <v>1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9" t="s">
        <v>88</v>
      </c>
      <c r="T173" s="51" t="s">
        <v>13</v>
      </c>
      <c r="U173" s="20">
        <f>U176+U177+U178+U181+U182+U185+U186+U189+U192+U194</f>
        <v>83451.200000000012</v>
      </c>
      <c r="V173" s="20">
        <f t="shared" ref="V173:AA173" si="25">V176+V177+V178+V181+V182+V185+V186+V189+V192+V194</f>
        <v>88511.400000000009</v>
      </c>
      <c r="W173" s="20">
        <f t="shared" si="25"/>
        <v>88511.4</v>
      </c>
      <c r="X173" s="20">
        <f t="shared" si="25"/>
        <v>88511.4</v>
      </c>
      <c r="Y173" s="20">
        <f t="shared" si="25"/>
        <v>88511.4</v>
      </c>
      <c r="Z173" s="20">
        <f t="shared" si="25"/>
        <v>88511.4</v>
      </c>
      <c r="AA173" s="20">
        <f t="shared" si="25"/>
        <v>526008.19999999995</v>
      </c>
      <c r="AB173" s="10">
        <v>2026</v>
      </c>
    </row>
    <row r="174" spans="1:30" s="5" customFormat="1" ht="37.5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57" t="s">
        <v>89</v>
      </c>
      <c r="T174" s="51" t="s">
        <v>28</v>
      </c>
      <c r="U174" s="51">
        <v>61</v>
      </c>
      <c r="V174" s="51">
        <v>62</v>
      </c>
      <c r="W174" s="51">
        <v>62</v>
      </c>
      <c r="X174" s="51">
        <v>62</v>
      </c>
      <c r="Y174" s="51">
        <v>62</v>
      </c>
      <c r="Z174" s="51">
        <v>62</v>
      </c>
      <c r="AA174" s="51">
        <v>62</v>
      </c>
      <c r="AB174" s="51">
        <v>2026</v>
      </c>
    </row>
    <row r="175" spans="1:30" ht="42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57" t="s">
        <v>90</v>
      </c>
      <c r="T175" s="51" t="s">
        <v>17</v>
      </c>
      <c r="U175" s="21">
        <v>60</v>
      </c>
      <c r="V175" s="21">
        <v>60</v>
      </c>
      <c r="W175" s="21">
        <v>60</v>
      </c>
      <c r="X175" s="21">
        <v>60</v>
      </c>
      <c r="Y175" s="21">
        <v>60</v>
      </c>
      <c r="Z175" s="21">
        <v>60</v>
      </c>
      <c r="AA175" s="21">
        <v>60</v>
      </c>
      <c r="AB175" s="51">
        <v>2026</v>
      </c>
      <c r="AC175" s="5"/>
      <c r="AD175" s="5"/>
    </row>
    <row r="176" spans="1:30" ht="30.75" customHeight="1" x14ac:dyDescent="0.25">
      <c r="B176" s="4">
        <v>0</v>
      </c>
      <c r="C176" s="4">
        <v>1</v>
      </c>
      <c r="D176" s="4">
        <v>1</v>
      </c>
      <c r="E176" s="4">
        <v>0</v>
      </c>
      <c r="F176" s="4">
        <v>7</v>
      </c>
      <c r="G176" s="4">
        <v>0</v>
      </c>
      <c r="H176" s="4">
        <v>7</v>
      </c>
      <c r="I176" s="4">
        <v>0</v>
      </c>
      <c r="J176" s="4">
        <v>1</v>
      </c>
      <c r="K176" s="4">
        <v>4</v>
      </c>
      <c r="L176" s="4">
        <v>0</v>
      </c>
      <c r="M176" s="4">
        <v>1</v>
      </c>
      <c r="N176" s="4">
        <v>9</v>
      </c>
      <c r="O176" s="4">
        <v>9</v>
      </c>
      <c r="P176" s="4">
        <v>9</v>
      </c>
      <c r="Q176" s="4">
        <v>9</v>
      </c>
      <c r="R176" s="4">
        <v>9</v>
      </c>
      <c r="S176" s="65" t="s">
        <v>91</v>
      </c>
      <c r="T176" s="70" t="s">
        <v>13</v>
      </c>
      <c r="U176" s="25">
        <v>31432.2</v>
      </c>
      <c r="V176" s="25">
        <v>33829.1</v>
      </c>
      <c r="W176" s="25">
        <v>33829.1</v>
      </c>
      <c r="X176" s="25">
        <v>33829.1</v>
      </c>
      <c r="Y176" s="25">
        <v>33829.1</v>
      </c>
      <c r="Z176" s="25">
        <v>33829.1</v>
      </c>
      <c r="AA176" s="25">
        <f>SUM(U176:Z176)</f>
        <v>200577.7</v>
      </c>
      <c r="AB176" s="51">
        <v>2026</v>
      </c>
      <c r="AC176" s="5"/>
      <c r="AD176" s="5"/>
    </row>
    <row r="177" spans="2:30" ht="30.75" customHeight="1" x14ac:dyDescent="0.25">
      <c r="B177" s="4">
        <v>0</v>
      </c>
      <c r="C177" s="4">
        <v>1</v>
      </c>
      <c r="D177" s="4">
        <v>1</v>
      </c>
      <c r="E177" s="4">
        <v>0</v>
      </c>
      <c r="F177" s="4">
        <v>7</v>
      </c>
      <c r="G177" s="4">
        <v>0</v>
      </c>
      <c r="H177" s="4">
        <v>7</v>
      </c>
      <c r="I177" s="4">
        <v>0</v>
      </c>
      <c r="J177" s="4">
        <v>1</v>
      </c>
      <c r="K177" s="4">
        <v>4</v>
      </c>
      <c r="L177" s="4">
        <v>0</v>
      </c>
      <c r="M177" s="4">
        <v>1</v>
      </c>
      <c r="N177" s="4" t="s">
        <v>39</v>
      </c>
      <c r="O177" s="4">
        <v>0</v>
      </c>
      <c r="P177" s="4">
        <v>2</v>
      </c>
      <c r="Q177" s="4">
        <v>4</v>
      </c>
      <c r="R177" s="4">
        <v>0</v>
      </c>
      <c r="S177" s="66"/>
      <c r="T177" s="79"/>
      <c r="U177" s="25">
        <v>5407.5</v>
      </c>
      <c r="V177" s="25">
        <v>5407.5</v>
      </c>
      <c r="W177" s="25">
        <v>5407.5</v>
      </c>
      <c r="X177" s="25">
        <v>5407.5</v>
      </c>
      <c r="Y177" s="25">
        <v>5407.5</v>
      </c>
      <c r="Z177" s="25">
        <v>5407.5</v>
      </c>
      <c r="AA177" s="25">
        <f>U177+V177+W177+X177+Y177+Z177</f>
        <v>32445</v>
      </c>
      <c r="AB177" s="51">
        <v>2026</v>
      </c>
      <c r="AC177" s="5"/>
      <c r="AD177" s="5"/>
    </row>
    <row r="178" spans="2:30" ht="30.75" customHeight="1" x14ac:dyDescent="0.25">
      <c r="B178" s="4">
        <v>0</v>
      </c>
      <c r="C178" s="4">
        <v>1</v>
      </c>
      <c r="D178" s="4">
        <v>1</v>
      </c>
      <c r="E178" s="4">
        <v>0</v>
      </c>
      <c r="F178" s="4">
        <v>7</v>
      </c>
      <c r="G178" s="4">
        <v>0</v>
      </c>
      <c r="H178" s="4">
        <v>7</v>
      </c>
      <c r="I178" s="4">
        <v>0</v>
      </c>
      <c r="J178" s="4">
        <v>1</v>
      </c>
      <c r="K178" s="4">
        <v>4</v>
      </c>
      <c r="L178" s="4">
        <v>0</v>
      </c>
      <c r="M178" s="4">
        <v>1</v>
      </c>
      <c r="N178" s="4">
        <v>1</v>
      </c>
      <c r="O178" s="4">
        <v>0</v>
      </c>
      <c r="P178" s="4">
        <v>2</v>
      </c>
      <c r="Q178" s="4">
        <v>4</v>
      </c>
      <c r="R178" s="4">
        <v>0</v>
      </c>
      <c r="S178" s="67"/>
      <c r="T178" s="64"/>
      <c r="U178" s="25">
        <v>30368</v>
      </c>
      <c r="V178" s="31">
        <v>31667</v>
      </c>
      <c r="W178" s="31">
        <v>28519.1</v>
      </c>
      <c r="X178" s="31">
        <v>28519.1</v>
      </c>
      <c r="Y178" s="31">
        <v>28519.1</v>
      </c>
      <c r="Z178" s="31">
        <v>28519.1</v>
      </c>
      <c r="AA178" s="25">
        <f>U178+V178+W178+X178+Y178+Z178</f>
        <v>176111.40000000002</v>
      </c>
      <c r="AB178" s="51">
        <v>2026</v>
      </c>
      <c r="AC178" s="5">
        <v>3147.9</v>
      </c>
      <c r="AD178" s="5"/>
    </row>
    <row r="179" spans="2:30" ht="24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57" t="s">
        <v>92</v>
      </c>
      <c r="T179" s="51" t="s">
        <v>28</v>
      </c>
      <c r="U179" s="24">
        <v>8</v>
      </c>
      <c r="V179" s="24">
        <v>9</v>
      </c>
      <c r="W179" s="24">
        <v>9</v>
      </c>
      <c r="X179" s="24">
        <v>9</v>
      </c>
      <c r="Y179" s="24">
        <v>9</v>
      </c>
      <c r="Z179" s="24">
        <v>9</v>
      </c>
      <c r="AA179" s="24">
        <v>9</v>
      </c>
      <c r="AB179" s="51">
        <v>2026</v>
      </c>
      <c r="AC179" s="5"/>
      <c r="AD179" s="5"/>
    </row>
    <row r="180" spans="2:30" ht="57.7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57" t="s">
        <v>93</v>
      </c>
      <c r="T180" s="51" t="s">
        <v>25</v>
      </c>
      <c r="U180" s="24">
        <v>3988</v>
      </c>
      <c r="V180" s="32">
        <v>5186</v>
      </c>
      <c r="W180" s="32">
        <v>5186</v>
      </c>
      <c r="X180" s="32">
        <v>5186</v>
      </c>
      <c r="Y180" s="32">
        <v>5186</v>
      </c>
      <c r="Z180" s="32">
        <v>5186</v>
      </c>
      <c r="AA180" s="24">
        <f>SUM(U180:Z180)</f>
        <v>29918</v>
      </c>
      <c r="AB180" s="51">
        <v>2026</v>
      </c>
      <c r="AC180" s="5"/>
      <c r="AD180" s="5"/>
    </row>
    <row r="181" spans="2:30" ht="30" customHeight="1" x14ac:dyDescent="0.25">
      <c r="B181" s="4">
        <v>0</v>
      </c>
      <c r="C181" s="4">
        <v>1</v>
      </c>
      <c r="D181" s="4">
        <v>1</v>
      </c>
      <c r="E181" s="4">
        <v>0</v>
      </c>
      <c r="F181" s="4">
        <v>7</v>
      </c>
      <c r="G181" s="4">
        <v>0</v>
      </c>
      <c r="H181" s="4">
        <v>7</v>
      </c>
      <c r="I181" s="4">
        <v>0</v>
      </c>
      <c r="J181" s="4">
        <v>1</v>
      </c>
      <c r="K181" s="4">
        <v>4</v>
      </c>
      <c r="L181" s="4">
        <v>0</v>
      </c>
      <c r="M181" s="4">
        <v>1</v>
      </c>
      <c r="N181" s="4">
        <v>9</v>
      </c>
      <c r="O181" s="4">
        <v>9</v>
      </c>
      <c r="P181" s="4">
        <v>9</v>
      </c>
      <c r="Q181" s="4">
        <v>9</v>
      </c>
      <c r="R181" s="4">
        <v>9</v>
      </c>
      <c r="S181" s="68" t="s">
        <v>94</v>
      </c>
      <c r="T181" s="70" t="s">
        <v>13</v>
      </c>
      <c r="U181" s="25">
        <v>815.6</v>
      </c>
      <c r="V181" s="25">
        <v>877.8</v>
      </c>
      <c r="W181" s="25">
        <v>877.8</v>
      </c>
      <c r="X181" s="25">
        <v>877.8</v>
      </c>
      <c r="Y181" s="25">
        <v>877.8</v>
      </c>
      <c r="Z181" s="25">
        <v>877.8</v>
      </c>
      <c r="AA181" s="25">
        <f>U181+V181+W181+X181+Y181+Z181</f>
        <v>5204.6000000000004</v>
      </c>
      <c r="AB181" s="51">
        <v>2026</v>
      </c>
      <c r="AC181" s="5"/>
      <c r="AD181" s="5"/>
    </row>
    <row r="182" spans="2:30" ht="18.75" customHeight="1" x14ac:dyDescent="0.25">
      <c r="B182" s="4">
        <v>0</v>
      </c>
      <c r="C182" s="4">
        <v>1</v>
      </c>
      <c r="D182" s="4">
        <v>1</v>
      </c>
      <c r="E182" s="4">
        <v>0</v>
      </c>
      <c r="F182" s="4">
        <v>7</v>
      </c>
      <c r="G182" s="4">
        <v>0</v>
      </c>
      <c r="H182" s="4">
        <v>7</v>
      </c>
      <c r="I182" s="4">
        <v>0</v>
      </c>
      <c r="J182" s="4">
        <v>1</v>
      </c>
      <c r="K182" s="4">
        <v>4</v>
      </c>
      <c r="L182" s="4">
        <v>0</v>
      </c>
      <c r="M182" s="4">
        <v>1</v>
      </c>
      <c r="N182" s="4">
        <v>1</v>
      </c>
      <c r="O182" s="4">
        <v>0</v>
      </c>
      <c r="P182" s="4">
        <v>2</v>
      </c>
      <c r="Q182" s="4">
        <v>4</v>
      </c>
      <c r="R182" s="4">
        <v>0</v>
      </c>
      <c r="S182" s="69"/>
      <c r="T182" s="64"/>
      <c r="U182" s="25">
        <v>6621</v>
      </c>
      <c r="V182" s="25">
        <v>6650.9</v>
      </c>
      <c r="W182" s="25">
        <v>6650.9</v>
      </c>
      <c r="X182" s="25">
        <v>6650.9</v>
      </c>
      <c r="Y182" s="25">
        <v>6650.9</v>
      </c>
      <c r="Z182" s="25">
        <v>6650.9</v>
      </c>
      <c r="AA182" s="25">
        <f>U182+V182+W182+X182+Y182+Z182</f>
        <v>39875.5</v>
      </c>
      <c r="AB182" s="51">
        <v>2026</v>
      </c>
      <c r="AC182" s="5"/>
      <c r="AD182" s="5"/>
    </row>
    <row r="183" spans="2:30" ht="24.7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57" t="s">
        <v>92</v>
      </c>
      <c r="T183" s="51" t="s">
        <v>28</v>
      </c>
      <c r="U183" s="54">
        <v>52</v>
      </c>
      <c r="V183" s="54">
        <v>52</v>
      </c>
      <c r="W183" s="54">
        <v>52</v>
      </c>
      <c r="X183" s="54">
        <v>52</v>
      </c>
      <c r="Y183" s="54">
        <v>52</v>
      </c>
      <c r="Z183" s="54">
        <v>52</v>
      </c>
      <c r="AA183" s="54">
        <v>52</v>
      </c>
      <c r="AB183" s="51">
        <v>2026</v>
      </c>
      <c r="AC183" s="5"/>
      <c r="AD183" s="5"/>
    </row>
    <row r="184" spans="2:30" ht="37.5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57" t="s">
        <v>95</v>
      </c>
      <c r="T184" s="51" t="s">
        <v>25</v>
      </c>
      <c r="U184" s="24">
        <v>4352</v>
      </c>
      <c r="V184" s="24">
        <v>4880</v>
      </c>
      <c r="W184" s="24">
        <v>4880</v>
      </c>
      <c r="X184" s="24">
        <v>4880</v>
      </c>
      <c r="Y184" s="24">
        <v>4880</v>
      </c>
      <c r="Z184" s="24">
        <v>4880</v>
      </c>
      <c r="AA184" s="24">
        <f>SUM(U184:Z184)</f>
        <v>28752</v>
      </c>
      <c r="AB184" s="51">
        <v>2026</v>
      </c>
      <c r="AC184" s="5"/>
      <c r="AD184" s="5"/>
    </row>
    <row r="185" spans="2:30" ht="23.25" customHeight="1" x14ac:dyDescent="0.25">
      <c r="B185" s="4">
        <v>0</v>
      </c>
      <c r="C185" s="4">
        <v>1</v>
      </c>
      <c r="D185" s="4">
        <v>1</v>
      </c>
      <c r="E185" s="4">
        <v>0</v>
      </c>
      <c r="F185" s="4">
        <v>7</v>
      </c>
      <c r="G185" s="4">
        <v>0</v>
      </c>
      <c r="H185" s="4">
        <v>7</v>
      </c>
      <c r="I185" s="4">
        <v>0</v>
      </c>
      <c r="J185" s="4">
        <v>1</v>
      </c>
      <c r="K185" s="4">
        <v>4</v>
      </c>
      <c r="L185" s="4">
        <v>0</v>
      </c>
      <c r="M185" s="4">
        <v>1</v>
      </c>
      <c r="N185" s="4">
        <v>9</v>
      </c>
      <c r="O185" s="4">
        <v>9</v>
      </c>
      <c r="P185" s="4">
        <v>9</v>
      </c>
      <c r="Q185" s="4">
        <v>9</v>
      </c>
      <c r="R185" s="4">
        <v>9</v>
      </c>
      <c r="S185" s="89" t="s">
        <v>96</v>
      </c>
      <c r="T185" s="63" t="s">
        <v>13</v>
      </c>
      <c r="U185" s="25">
        <v>1056.8</v>
      </c>
      <c r="V185" s="25">
        <v>3466.8</v>
      </c>
      <c r="W185" s="25">
        <v>3466.8</v>
      </c>
      <c r="X185" s="25">
        <v>3466.8</v>
      </c>
      <c r="Y185" s="25">
        <v>3466.8</v>
      </c>
      <c r="Z185" s="25">
        <v>3466.8</v>
      </c>
      <c r="AA185" s="25">
        <f>U185+V185+W185+X185+Y185+Z185</f>
        <v>18390.8</v>
      </c>
      <c r="AB185" s="51">
        <v>2026</v>
      </c>
      <c r="AC185" s="5"/>
      <c r="AD185" s="5"/>
    </row>
    <row r="186" spans="2:30" ht="24.75" customHeight="1" x14ac:dyDescent="0.25">
      <c r="B186" s="4">
        <v>0</v>
      </c>
      <c r="C186" s="4">
        <v>1</v>
      </c>
      <c r="D186" s="4">
        <v>1</v>
      </c>
      <c r="E186" s="4">
        <v>0</v>
      </c>
      <c r="F186" s="4">
        <v>7</v>
      </c>
      <c r="G186" s="4">
        <v>0</v>
      </c>
      <c r="H186" s="4">
        <v>7</v>
      </c>
      <c r="I186" s="4">
        <v>0</v>
      </c>
      <c r="J186" s="4">
        <v>1</v>
      </c>
      <c r="K186" s="4">
        <v>4</v>
      </c>
      <c r="L186" s="4">
        <v>0</v>
      </c>
      <c r="M186" s="4">
        <v>1</v>
      </c>
      <c r="N186" s="4">
        <v>1</v>
      </c>
      <c r="O186" s="4">
        <v>0</v>
      </c>
      <c r="P186" s="4">
        <v>2</v>
      </c>
      <c r="Q186" s="4">
        <v>4</v>
      </c>
      <c r="R186" s="4">
        <v>0</v>
      </c>
      <c r="S186" s="90"/>
      <c r="T186" s="64"/>
      <c r="U186" s="25">
        <v>0</v>
      </c>
      <c r="V186" s="25">
        <v>951.7</v>
      </c>
      <c r="W186" s="25">
        <v>951.7</v>
      </c>
      <c r="X186" s="25">
        <v>951.7</v>
      </c>
      <c r="Y186" s="25">
        <v>951.7</v>
      </c>
      <c r="Z186" s="25">
        <v>951.7</v>
      </c>
      <c r="AA186" s="25">
        <f>U186+V186+W186+X186+Y186+Z186</f>
        <v>4758.5</v>
      </c>
      <c r="AB186" s="51">
        <v>2026</v>
      </c>
      <c r="AC186" s="5"/>
      <c r="AD186" s="5"/>
    </row>
    <row r="187" spans="2:30" ht="21.7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57" t="s">
        <v>97</v>
      </c>
      <c r="T187" s="51" t="s">
        <v>25</v>
      </c>
      <c r="U187" s="24">
        <v>0</v>
      </c>
      <c r="V187" s="24">
        <v>290</v>
      </c>
      <c r="W187" s="24">
        <v>290</v>
      </c>
      <c r="X187" s="24">
        <v>290</v>
      </c>
      <c r="Y187" s="24">
        <v>290</v>
      </c>
      <c r="Z187" s="24">
        <v>290</v>
      </c>
      <c r="AA187" s="24">
        <f>U187+V187+W187+X187+Y187+Z187</f>
        <v>1450</v>
      </c>
      <c r="AB187" s="51">
        <v>2026</v>
      </c>
      <c r="AC187" s="5"/>
      <c r="AD187" s="5"/>
    </row>
    <row r="188" spans="2:30" ht="21.7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57" t="s">
        <v>176</v>
      </c>
      <c r="T188" s="51" t="s">
        <v>28</v>
      </c>
      <c r="U188" s="24">
        <v>1</v>
      </c>
      <c r="V188" s="29">
        <v>1</v>
      </c>
      <c r="W188" s="29">
        <v>1</v>
      </c>
      <c r="X188" s="29">
        <v>1</v>
      </c>
      <c r="Y188" s="29">
        <v>1</v>
      </c>
      <c r="Z188" s="29">
        <v>1</v>
      </c>
      <c r="AA188" s="29">
        <v>1</v>
      </c>
      <c r="AB188" s="54">
        <v>2026</v>
      </c>
      <c r="AC188" s="5"/>
      <c r="AD188" s="5"/>
    </row>
    <row r="189" spans="2:30" ht="41.25" customHeight="1" x14ac:dyDescent="0.25">
      <c r="B189" s="4">
        <v>0</v>
      </c>
      <c r="C189" s="4">
        <v>1</v>
      </c>
      <c r="D189" s="4">
        <v>1</v>
      </c>
      <c r="E189" s="4">
        <v>0</v>
      </c>
      <c r="F189" s="4">
        <v>7</v>
      </c>
      <c r="G189" s="4">
        <v>0</v>
      </c>
      <c r="H189" s="4">
        <v>7</v>
      </c>
      <c r="I189" s="4">
        <v>0</v>
      </c>
      <c r="J189" s="4">
        <v>1</v>
      </c>
      <c r="K189" s="4">
        <v>4</v>
      </c>
      <c r="L189" s="4">
        <v>0</v>
      </c>
      <c r="M189" s="4">
        <v>1</v>
      </c>
      <c r="N189" s="4">
        <v>1</v>
      </c>
      <c r="O189" s="4">
        <v>0</v>
      </c>
      <c r="P189" s="4">
        <v>2</v>
      </c>
      <c r="Q189" s="4">
        <v>4</v>
      </c>
      <c r="R189" s="4">
        <v>0</v>
      </c>
      <c r="S189" s="57" t="s">
        <v>98</v>
      </c>
      <c r="T189" s="60" t="s">
        <v>13</v>
      </c>
      <c r="U189" s="25">
        <v>172.6</v>
      </c>
      <c r="V189" s="25">
        <v>172.6</v>
      </c>
      <c r="W189" s="25">
        <v>172.6</v>
      </c>
      <c r="X189" s="25">
        <v>172.6</v>
      </c>
      <c r="Y189" s="25">
        <v>172.6</v>
      </c>
      <c r="Z189" s="25">
        <v>172.6</v>
      </c>
      <c r="AA189" s="25">
        <f>U189+V189+W189+X189+Y189+Z189</f>
        <v>1035.5999999999999</v>
      </c>
      <c r="AB189" s="51">
        <v>2026</v>
      </c>
      <c r="AC189" s="5"/>
      <c r="AD189" s="5"/>
    </row>
    <row r="190" spans="2:30" ht="26.25" customHeight="1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57" t="s">
        <v>99</v>
      </c>
      <c r="T190" s="51" t="s">
        <v>28</v>
      </c>
      <c r="U190" s="24">
        <v>3</v>
      </c>
      <c r="V190" s="24">
        <v>4</v>
      </c>
      <c r="W190" s="24">
        <v>4</v>
      </c>
      <c r="X190" s="24">
        <v>4</v>
      </c>
      <c r="Y190" s="24">
        <v>4</v>
      </c>
      <c r="Z190" s="24">
        <v>4</v>
      </c>
      <c r="AA190" s="24">
        <v>4</v>
      </c>
      <c r="AB190" s="51">
        <v>2026</v>
      </c>
      <c r="AC190" s="5"/>
      <c r="AD190" s="5"/>
    </row>
    <row r="191" spans="2:30" ht="24.75" customHeight="1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57" t="s">
        <v>100</v>
      </c>
      <c r="T191" s="51" t="s">
        <v>25</v>
      </c>
      <c r="U191" s="24">
        <v>253</v>
      </c>
      <c r="V191" s="24">
        <v>290</v>
      </c>
      <c r="W191" s="24">
        <v>290</v>
      </c>
      <c r="X191" s="24">
        <v>290</v>
      </c>
      <c r="Y191" s="24">
        <v>290</v>
      </c>
      <c r="Z191" s="24">
        <v>290</v>
      </c>
      <c r="AA191" s="24">
        <f>SUM(U191:Z191)</f>
        <v>1703</v>
      </c>
      <c r="AB191" s="51">
        <v>2026</v>
      </c>
      <c r="AC191" s="5"/>
      <c r="AD191" s="5"/>
    </row>
    <row r="192" spans="2:30" ht="37.5" customHeight="1" x14ac:dyDescent="0.25">
      <c r="B192" s="4">
        <v>0</v>
      </c>
      <c r="C192" s="4">
        <v>1</v>
      </c>
      <c r="D192" s="4">
        <v>1</v>
      </c>
      <c r="E192" s="4">
        <v>0</v>
      </c>
      <c r="F192" s="4">
        <v>7</v>
      </c>
      <c r="G192" s="4">
        <v>0</v>
      </c>
      <c r="H192" s="4">
        <v>7</v>
      </c>
      <c r="I192" s="4">
        <v>0</v>
      </c>
      <c r="J192" s="4">
        <v>1</v>
      </c>
      <c r="K192" s="4">
        <v>4</v>
      </c>
      <c r="L192" s="4">
        <v>0</v>
      </c>
      <c r="M192" s="4">
        <v>0</v>
      </c>
      <c r="N192" s="4" t="s">
        <v>39</v>
      </c>
      <c r="O192" s="4">
        <v>0</v>
      </c>
      <c r="P192" s="4">
        <v>2</v>
      </c>
      <c r="Q192" s="4">
        <v>4</v>
      </c>
      <c r="R192" s="4">
        <v>0</v>
      </c>
      <c r="S192" s="57" t="s">
        <v>101</v>
      </c>
      <c r="T192" s="51" t="s">
        <v>13</v>
      </c>
      <c r="U192" s="25">
        <v>4945</v>
      </c>
      <c r="V192" s="31">
        <v>5488</v>
      </c>
      <c r="W192" s="31">
        <v>5488</v>
      </c>
      <c r="X192" s="31">
        <v>5488</v>
      </c>
      <c r="Y192" s="31">
        <v>5488</v>
      </c>
      <c r="Z192" s="31">
        <v>5488</v>
      </c>
      <c r="AA192" s="25">
        <f>U192+V192+W192+X192+Y192+Z192</f>
        <v>32385</v>
      </c>
      <c r="AB192" s="51">
        <v>2026</v>
      </c>
      <c r="AC192" s="5"/>
      <c r="AD192" s="5"/>
    </row>
    <row r="193" spans="2:30" ht="39.75" customHeigh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57" t="s">
        <v>102</v>
      </c>
      <c r="T193" s="51" t="s">
        <v>25</v>
      </c>
      <c r="U193" s="24">
        <v>1300</v>
      </c>
      <c r="V193" s="24">
        <v>1300</v>
      </c>
      <c r="W193" s="24">
        <v>1300</v>
      </c>
      <c r="X193" s="24">
        <v>1300</v>
      </c>
      <c r="Y193" s="24">
        <v>1300</v>
      </c>
      <c r="Z193" s="24">
        <v>1300</v>
      </c>
      <c r="AA193" s="24">
        <f>SUM(U193:Z193)</f>
        <v>7800</v>
      </c>
      <c r="AB193" s="51">
        <v>2026</v>
      </c>
      <c r="AC193" s="5"/>
      <c r="AD193" s="5"/>
    </row>
    <row r="194" spans="2:30" ht="76.5" customHeight="1" x14ac:dyDescent="0.25">
      <c r="B194" s="4">
        <v>0</v>
      </c>
      <c r="C194" s="4">
        <v>1</v>
      </c>
      <c r="D194" s="4">
        <v>1</v>
      </c>
      <c r="E194" s="4">
        <v>0</v>
      </c>
      <c r="F194" s="4">
        <v>7</v>
      </c>
      <c r="G194" s="4">
        <v>0</v>
      </c>
      <c r="H194" s="4">
        <v>7</v>
      </c>
      <c r="I194" s="4">
        <v>0</v>
      </c>
      <c r="J194" s="4">
        <v>1</v>
      </c>
      <c r="K194" s="4">
        <v>4</v>
      </c>
      <c r="L194" s="4">
        <v>0</v>
      </c>
      <c r="M194" s="4">
        <v>1</v>
      </c>
      <c r="N194" s="4">
        <v>1</v>
      </c>
      <c r="O194" s="4">
        <v>0</v>
      </c>
      <c r="P194" s="4">
        <v>2</v>
      </c>
      <c r="Q194" s="4">
        <v>4</v>
      </c>
      <c r="R194" s="4">
        <v>0</v>
      </c>
      <c r="S194" s="57" t="s">
        <v>182</v>
      </c>
      <c r="T194" s="51" t="s">
        <v>13</v>
      </c>
      <c r="U194" s="25">
        <v>2632.5</v>
      </c>
      <c r="V194" s="25">
        <v>0</v>
      </c>
      <c r="W194" s="25">
        <v>3147.9</v>
      </c>
      <c r="X194" s="25">
        <v>3147.9</v>
      </c>
      <c r="Y194" s="25">
        <v>3147.9</v>
      </c>
      <c r="Z194" s="25">
        <v>3147.9</v>
      </c>
      <c r="AA194" s="25">
        <f>U194+V194+W194+X194+Y194+Z194</f>
        <v>15224.099999999999</v>
      </c>
      <c r="AB194" s="51">
        <v>2026</v>
      </c>
      <c r="AC194" s="5">
        <v>3147.9</v>
      </c>
      <c r="AD194" s="5"/>
    </row>
    <row r="195" spans="2:30" ht="42.75" customHeight="1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56" t="s">
        <v>181</v>
      </c>
      <c r="T195" s="51" t="s">
        <v>28</v>
      </c>
      <c r="U195" s="24">
        <v>1</v>
      </c>
      <c r="V195" s="24">
        <v>0</v>
      </c>
      <c r="W195" s="24">
        <v>1</v>
      </c>
      <c r="X195" s="24">
        <v>1</v>
      </c>
      <c r="Y195" s="24">
        <v>1</v>
      </c>
      <c r="Z195" s="24">
        <v>1</v>
      </c>
      <c r="AA195" s="24">
        <f>SUM(U195:Z195)</f>
        <v>5</v>
      </c>
      <c r="AB195" s="51">
        <v>2026</v>
      </c>
      <c r="AC195" s="5"/>
      <c r="AD195" s="5"/>
    </row>
    <row r="196" spans="2:30" s="5" customFormat="1" ht="54.75" customHeight="1" x14ac:dyDescent="0.25">
      <c r="B196" s="4">
        <v>0</v>
      </c>
      <c r="C196" s="4">
        <v>1</v>
      </c>
      <c r="D196" s="4">
        <v>1</v>
      </c>
      <c r="E196" s="4">
        <v>0</v>
      </c>
      <c r="F196" s="4">
        <v>7</v>
      </c>
      <c r="G196" s="4">
        <v>0</v>
      </c>
      <c r="H196" s="4">
        <v>7</v>
      </c>
      <c r="I196" s="4">
        <v>0</v>
      </c>
      <c r="J196" s="4">
        <v>1</v>
      </c>
      <c r="K196" s="4">
        <v>4</v>
      </c>
      <c r="L196" s="4">
        <v>0</v>
      </c>
      <c r="M196" s="4">
        <v>2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9" t="s">
        <v>103</v>
      </c>
      <c r="T196" s="51" t="s">
        <v>13</v>
      </c>
      <c r="U196" s="20">
        <f>U198+U200+U202</f>
        <v>12761.900000000001</v>
      </c>
      <c r="V196" s="20">
        <f t="shared" ref="V196" si="26">V198+V200+V202</f>
        <v>1146.5</v>
      </c>
      <c r="W196" s="20">
        <f>W198+W200+W202+W199</f>
        <v>1146.5</v>
      </c>
      <c r="X196" s="20">
        <f t="shared" ref="X196:AA196" si="27">X198+X200+X202+X199</f>
        <v>1146.5</v>
      </c>
      <c r="Y196" s="20">
        <f t="shared" si="27"/>
        <v>1146.5</v>
      </c>
      <c r="Z196" s="20">
        <f t="shared" si="27"/>
        <v>1146.5</v>
      </c>
      <c r="AA196" s="20">
        <f t="shared" si="27"/>
        <v>18494.400000000001</v>
      </c>
      <c r="AB196" s="10">
        <v>2026</v>
      </c>
      <c r="AD196" s="50">
        <f>U196+V196+W196+X196+Y196+Z196</f>
        <v>18494.400000000001</v>
      </c>
    </row>
    <row r="197" spans="2:30" ht="54.75" customHeight="1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57" t="s">
        <v>104</v>
      </c>
      <c r="T197" s="51" t="s">
        <v>17</v>
      </c>
      <c r="U197" s="25">
        <v>80</v>
      </c>
      <c r="V197" s="25">
        <v>80</v>
      </c>
      <c r="W197" s="25">
        <v>80</v>
      </c>
      <c r="X197" s="25">
        <v>80</v>
      </c>
      <c r="Y197" s="25">
        <v>90</v>
      </c>
      <c r="Z197" s="25">
        <v>100</v>
      </c>
      <c r="AA197" s="25">
        <v>100</v>
      </c>
      <c r="AB197" s="51">
        <v>2026</v>
      </c>
      <c r="AC197" s="5"/>
      <c r="AD197" s="5"/>
    </row>
    <row r="198" spans="2:30" ht="23.25" customHeight="1" x14ac:dyDescent="0.25">
      <c r="B198" s="4">
        <v>0</v>
      </c>
      <c r="C198" s="4">
        <v>1</v>
      </c>
      <c r="D198" s="4">
        <v>1</v>
      </c>
      <c r="E198" s="4">
        <v>0</v>
      </c>
      <c r="F198" s="4">
        <v>7</v>
      </c>
      <c r="G198" s="4">
        <v>0</v>
      </c>
      <c r="H198" s="4">
        <v>7</v>
      </c>
      <c r="I198" s="4">
        <v>0</v>
      </c>
      <c r="J198" s="4">
        <v>1</v>
      </c>
      <c r="K198" s="4">
        <v>4</v>
      </c>
      <c r="L198" s="4">
        <v>0</v>
      </c>
      <c r="M198" s="4">
        <v>2</v>
      </c>
      <c r="N198" s="4" t="s">
        <v>39</v>
      </c>
      <c r="O198" s="4">
        <v>0</v>
      </c>
      <c r="P198" s="4">
        <v>4</v>
      </c>
      <c r="Q198" s="4">
        <v>5</v>
      </c>
      <c r="R198" s="4">
        <v>0</v>
      </c>
      <c r="S198" s="65" t="s">
        <v>168</v>
      </c>
      <c r="T198" s="70" t="s">
        <v>13</v>
      </c>
      <c r="U198" s="25">
        <v>2789</v>
      </c>
      <c r="V198" s="25">
        <v>1146.5</v>
      </c>
      <c r="W198" s="25">
        <v>0</v>
      </c>
      <c r="X198" s="25">
        <v>0</v>
      </c>
      <c r="Y198" s="25">
        <v>0</v>
      </c>
      <c r="Z198" s="25">
        <v>0</v>
      </c>
      <c r="AA198" s="25">
        <f>U198+V198+W198+X198+Y198+Z198</f>
        <v>3935.5</v>
      </c>
      <c r="AB198" s="51">
        <v>2022</v>
      </c>
      <c r="AC198" s="5"/>
      <c r="AD198" s="5"/>
    </row>
    <row r="199" spans="2:30" ht="23.25" customHeight="1" x14ac:dyDescent="0.25">
      <c r="B199" s="4"/>
      <c r="C199" s="4"/>
      <c r="D199" s="4"/>
      <c r="E199" s="4">
        <v>0</v>
      </c>
      <c r="F199" s="4">
        <v>7</v>
      </c>
      <c r="G199" s="4">
        <v>0</v>
      </c>
      <c r="H199" s="4">
        <v>7</v>
      </c>
      <c r="I199" s="4">
        <v>0</v>
      </c>
      <c r="J199" s="4">
        <v>1</v>
      </c>
      <c r="K199" s="4">
        <v>4</v>
      </c>
      <c r="L199" s="4">
        <v>0</v>
      </c>
      <c r="M199" s="4">
        <v>2</v>
      </c>
      <c r="N199" s="4">
        <v>9</v>
      </c>
      <c r="O199" s="4">
        <v>9</v>
      </c>
      <c r="P199" s="4">
        <v>9</v>
      </c>
      <c r="Q199" s="4">
        <v>9</v>
      </c>
      <c r="R199" s="4">
        <v>9</v>
      </c>
      <c r="S199" s="66"/>
      <c r="T199" s="79"/>
      <c r="U199" s="25">
        <v>0</v>
      </c>
      <c r="V199" s="25">
        <v>0</v>
      </c>
      <c r="W199" s="25">
        <v>1146.5</v>
      </c>
      <c r="X199" s="25">
        <v>1146.5</v>
      </c>
      <c r="Y199" s="25">
        <v>1146.5</v>
      </c>
      <c r="Z199" s="25">
        <v>1146.5</v>
      </c>
      <c r="AA199" s="25">
        <f>U199+V199+W199+X199+Y199+Z199</f>
        <v>4586</v>
      </c>
      <c r="AB199" s="51">
        <v>2026</v>
      </c>
      <c r="AC199" s="5"/>
      <c r="AD199" s="5"/>
    </row>
    <row r="200" spans="2:30" ht="36" customHeight="1" x14ac:dyDescent="0.25">
      <c r="B200" s="4">
        <v>0</v>
      </c>
      <c r="C200" s="4">
        <v>1</v>
      </c>
      <c r="D200" s="4">
        <v>1</v>
      </c>
      <c r="E200" s="4">
        <v>0</v>
      </c>
      <c r="F200" s="4">
        <v>7</v>
      </c>
      <c r="G200" s="4">
        <v>0</v>
      </c>
      <c r="H200" s="4">
        <v>7</v>
      </c>
      <c r="I200" s="4">
        <v>0</v>
      </c>
      <c r="J200" s="4">
        <v>1</v>
      </c>
      <c r="K200" s="4">
        <v>4</v>
      </c>
      <c r="L200" s="4">
        <v>0</v>
      </c>
      <c r="M200" s="4">
        <v>2</v>
      </c>
      <c r="N200" s="4">
        <v>1</v>
      </c>
      <c r="O200" s="4">
        <v>0</v>
      </c>
      <c r="P200" s="4">
        <v>4</v>
      </c>
      <c r="Q200" s="4">
        <v>5</v>
      </c>
      <c r="R200" s="4">
        <v>0</v>
      </c>
      <c r="S200" s="66"/>
      <c r="T200" s="79"/>
      <c r="U200" s="25">
        <v>5374.3</v>
      </c>
      <c r="V200" s="25">
        <v>0</v>
      </c>
      <c r="W200" s="25">
        <v>0</v>
      </c>
      <c r="X200" s="25">
        <v>0</v>
      </c>
      <c r="Y200" s="25">
        <v>0</v>
      </c>
      <c r="Z200" s="25">
        <v>0</v>
      </c>
      <c r="AA200" s="25">
        <f>U200+V200+W200+X200+Y200+Z200</f>
        <v>5374.3</v>
      </c>
      <c r="AB200" s="51">
        <v>2021</v>
      </c>
      <c r="AC200" s="5"/>
      <c r="AD200" s="5"/>
    </row>
    <row r="201" spans="2:30" ht="36.75" customHeight="1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57" t="s">
        <v>105</v>
      </c>
      <c r="T201" s="51" t="s">
        <v>28</v>
      </c>
      <c r="U201" s="24">
        <v>8</v>
      </c>
      <c r="V201" s="24">
        <v>3</v>
      </c>
      <c r="W201" s="24">
        <v>3</v>
      </c>
      <c r="X201" s="24">
        <v>3</v>
      </c>
      <c r="Y201" s="24">
        <v>3</v>
      </c>
      <c r="Z201" s="24">
        <v>3</v>
      </c>
      <c r="AA201" s="24">
        <f>SUM(U201:Z201)</f>
        <v>23</v>
      </c>
      <c r="AB201" s="51">
        <v>2026</v>
      </c>
      <c r="AC201" s="5"/>
      <c r="AD201" s="5"/>
    </row>
    <row r="202" spans="2:30" ht="57" customHeight="1" x14ac:dyDescent="0.25">
      <c r="B202" s="4">
        <v>0</v>
      </c>
      <c r="C202" s="4">
        <v>1</v>
      </c>
      <c r="D202" s="4">
        <v>1</v>
      </c>
      <c r="E202" s="4">
        <v>0</v>
      </c>
      <c r="F202" s="4">
        <v>7</v>
      </c>
      <c r="G202" s="4">
        <v>0</v>
      </c>
      <c r="H202" s="4">
        <v>7</v>
      </c>
      <c r="I202" s="4">
        <v>0</v>
      </c>
      <c r="J202" s="4">
        <v>1</v>
      </c>
      <c r="K202" s="4">
        <v>4</v>
      </c>
      <c r="L202" s="4">
        <v>0</v>
      </c>
      <c r="M202" s="4">
        <v>2</v>
      </c>
      <c r="N202" s="4">
        <v>9</v>
      </c>
      <c r="O202" s="4">
        <v>9</v>
      </c>
      <c r="P202" s="4">
        <v>9</v>
      </c>
      <c r="Q202" s="4">
        <v>9</v>
      </c>
      <c r="R202" s="4">
        <v>9</v>
      </c>
      <c r="S202" s="57" t="s">
        <v>133</v>
      </c>
      <c r="T202" s="51" t="s">
        <v>13</v>
      </c>
      <c r="U202" s="25">
        <v>4598.6000000000004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5">
        <f>SUM(U202:Z202)</f>
        <v>4598.6000000000004</v>
      </c>
      <c r="AB202" s="51">
        <v>2021</v>
      </c>
      <c r="AC202" s="5"/>
      <c r="AD202" s="5"/>
    </row>
    <row r="203" spans="2:30" ht="60.75" customHeight="1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57" t="s">
        <v>106</v>
      </c>
      <c r="T203" s="51" t="s">
        <v>17</v>
      </c>
      <c r="U203" s="21">
        <v>80</v>
      </c>
      <c r="V203" s="21">
        <v>0</v>
      </c>
      <c r="W203" s="21">
        <v>0</v>
      </c>
      <c r="X203" s="21">
        <v>0</v>
      </c>
      <c r="Y203" s="21">
        <v>0</v>
      </c>
      <c r="Z203" s="21">
        <v>0</v>
      </c>
      <c r="AA203" s="21">
        <v>80</v>
      </c>
      <c r="AB203" s="51">
        <v>2021</v>
      </c>
      <c r="AC203" s="5"/>
      <c r="AD203" s="5"/>
    </row>
    <row r="204" spans="2:30" s="5" customFormat="1" ht="38.25" customHeight="1" x14ac:dyDescent="0.25">
      <c r="B204" s="13">
        <v>0</v>
      </c>
      <c r="C204" s="4">
        <v>1</v>
      </c>
      <c r="D204" s="4">
        <v>1</v>
      </c>
      <c r="E204" s="4">
        <v>0</v>
      </c>
      <c r="F204" s="4">
        <v>7</v>
      </c>
      <c r="G204" s="4">
        <v>0</v>
      </c>
      <c r="H204" s="4">
        <v>9</v>
      </c>
      <c r="I204" s="4">
        <v>0</v>
      </c>
      <c r="J204" s="4">
        <v>1</v>
      </c>
      <c r="K204" s="4">
        <v>5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9" t="s">
        <v>107</v>
      </c>
      <c r="T204" s="10" t="s">
        <v>13</v>
      </c>
      <c r="U204" s="20">
        <f t="shared" ref="U204:AA204" si="28">U205+U211+U218</f>
        <v>57104.9</v>
      </c>
      <c r="V204" s="20">
        <f t="shared" si="28"/>
        <v>58133.5</v>
      </c>
      <c r="W204" s="20">
        <f t="shared" si="28"/>
        <v>58133.5</v>
      </c>
      <c r="X204" s="20">
        <f t="shared" si="28"/>
        <v>58133.5</v>
      </c>
      <c r="Y204" s="20">
        <f t="shared" si="28"/>
        <v>58133.5</v>
      </c>
      <c r="Z204" s="20">
        <f t="shared" si="28"/>
        <v>58133.5</v>
      </c>
      <c r="AA204" s="20">
        <f t="shared" si="28"/>
        <v>347772.4</v>
      </c>
      <c r="AB204" s="10">
        <v>2026</v>
      </c>
    </row>
    <row r="205" spans="2:30" s="5" customFormat="1" ht="36.75" customHeight="1" x14ac:dyDescent="0.25">
      <c r="B205" s="4">
        <v>0</v>
      </c>
      <c r="C205" s="4">
        <v>1</v>
      </c>
      <c r="D205" s="4">
        <v>1</v>
      </c>
      <c r="E205" s="4">
        <v>0</v>
      </c>
      <c r="F205" s="4">
        <v>7</v>
      </c>
      <c r="G205" s="4">
        <v>0</v>
      </c>
      <c r="H205" s="4">
        <v>9</v>
      </c>
      <c r="I205" s="4">
        <v>0</v>
      </c>
      <c r="J205" s="4">
        <v>1</v>
      </c>
      <c r="K205" s="4">
        <v>5</v>
      </c>
      <c r="L205" s="4">
        <v>0</v>
      </c>
      <c r="M205" s="4">
        <v>1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9" t="s">
        <v>108</v>
      </c>
      <c r="T205" s="51" t="s">
        <v>13</v>
      </c>
      <c r="U205" s="20">
        <f>U207</f>
        <v>7293.1</v>
      </c>
      <c r="V205" s="20">
        <f t="shared" ref="V205:AA205" si="29">V207</f>
        <v>8128.4</v>
      </c>
      <c r="W205" s="20">
        <f t="shared" si="29"/>
        <v>8128.4</v>
      </c>
      <c r="X205" s="20">
        <f t="shared" si="29"/>
        <v>8128.4</v>
      </c>
      <c r="Y205" s="20">
        <f t="shared" si="29"/>
        <v>8128.4</v>
      </c>
      <c r="Z205" s="20">
        <f t="shared" si="29"/>
        <v>8128.4</v>
      </c>
      <c r="AA205" s="20">
        <f t="shared" si="29"/>
        <v>47935.100000000006</v>
      </c>
      <c r="AB205" s="10">
        <v>2026</v>
      </c>
    </row>
    <row r="206" spans="2:30" s="5" customFormat="1" ht="54.75" customHeight="1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57" t="s">
        <v>109</v>
      </c>
      <c r="T206" s="51" t="s">
        <v>28</v>
      </c>
      <c r="U206" s="24">
        <v>156</v>
      </c>
      <c r="V206" s="24">
        <v>157</v>
      </c>
      <c r="W206" s="24">
        <v>157</v>
      </c>
      <c r="X206" s="24">
        <v>157</v>
      </c>
      <c r="Y206" s="24">
        <v>157</v>
      </c>
      <c r="Z206" s="24">
        <v>157</v>
      </c>
      <c r="AA206" s="24">
        <v>157</v>
      </c>
      <c r="AB206" s="51">
        <v>2026</v>
      </c>
    </row>
    <row r="207" spans="2:30" ht="24" customHeight="1" x14ac:dyDescent="0.25">
      <c r="B207" s="4">
        <v>0</v>
      </c>
      <c r="C207" s="4">
        <v>1</v>
      </c>
      <c r="D207" s="4">
        <v>1</v>
      </c>
      <c r="E207" s="4">
        <v>0</v>
      </c>
      <c r="F207" s="4">
        <v>7</v>
      </c>
      <c r="G207" s="4">
        <v>0</v>
      </c>
      <c r="H207" s="4">
        <v>9</v>
      </c>
      <c r="I207" s="4">
        <v>0</v>
      </c>
      <c r="J207" s="4">
        <v>1</v>
      </c>
      <c r="K207" s="4">
        <v>5</v>
      </c>
      <c r="L207" s="4">
        <v>0</v>
      </c>
      <c r="M207" s="4">
        <v>1</v>
      </c>
      <c r="N207" s="4">
        <v>9</v>
      </c>
      <c r="O207" s="4">
        <v>9</v>
      </c>
      <c r="P207" s="4">
        <v>9</v>
      </c>
      <c r="Q207" s="4">
        <v>9</v>
      </c>
      <c r="R207" s="4">
        <v>9</v>
      </c>
      <c r="S207" s="60" t="s">
        <v>110</v>
      </c>
      <c r="T207" s="51" t="s">
        <v>13</v>
      </c>
      <c r="U207" s="25">
        <v>7293.1</v>
      </c>
      <c r="V207" s="25">
        <v>8128.4</v>
      </c>
      <c r="W207" s="25">
        <v>8128.4</v>
      </c>
      <c r="X207" s="25">
        <v>8128.4</v>
      </c>
      <c r="Y207" s="25">
        <v>8128.4</v>
      </c>
      <c r="Z207" s="25">
        <v>8128.4</v>
      </c>
      <c r="AA207" s="25">
        <f>U207+V207+W207+X207+Y207+Z207</f>
        <v>47935.100000000006</v>
      </c>
      <c r="AB207" s="51">
        <v>2026</v>
      </c>
      <c r="AC207" s="5"/>
      <c r="AD207" s="5"/>
    </row>
    <row r="208" spans="2:30" ht="38.25" customHeight="1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57" t="s">
        <v>111</v>
      </c>
      <c r="T208" s="51" t="s">
        <v>17</v>
      </c>
      <c r="U208" s="21">
        <v>100</v>
      </c>
      <c r="V208" s="21">
        <v>100</v>
      </c>
      <c r="W208" s="21">
        <v>100</v>
      </c>
      <c r="X208" s="21">
        <v>100</v>
      </c>
      <c r="Y208" s="21">
        <v>100</v>
      </c>
      <c r="Z208" s="21">
        <v>100</v>
      </c>
      <c r="AA208" s="21">
        <v>100</v>
      </c>
      <c r="AB208" s="51">
        <v>2026</v>
      </c>
      <c r="AC208" s="5"/>
      <c r="AD208" s="5"/>
    </row>
    <row r="209" spans="2:30" ht="46.5" customHeight="1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22" t="s">
        <v>130</v>
      </c>
      <c r="T209" s="58" t="s">
        <v>30</v>
      </c>
      <c r="U209" s="51">
        <v>1</v>
      </c>
      <c r="V209" s="51">
        <v>1</v>
      </c>
      <c r="W209" s="51">
        <v>1</v>
      </c>
      <c r="X209" s="51">
        <v>1</v>
      </c>
      <c r="Y209" s="51">
        <v>1</v>
      </c>
      <c r="Z209" s="51">
        <v>1</v>
      </c>
      <c r="AA209" s="51">
        <v>1</v>
      </c>
      <c r="AB209" s="51">
        <v>2026</v>
      </c>
      <c r="AC209" s="5"/>
      <c r="AD209" s="5"/>
    </row>
    <row r="210" spans="2:30" ht="37.5" customHeight="1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22" t="s">
        <v>131</v>
      </c>
      <c r="T210" s="58" t="s">
        <v>17</v>
      </c>
      <c r="U210" s="21">
        <v>100</v>
      </c>
      <c r="V210" s="21">
        <v>100</v>
      </c>
      <c r="W210" s="21">
        <v>100</v>
      </c>
      <c r="X210" s="21">
        <v>100</v>
      </c>
      <c r="Y210" s="21">
        <v>100</v>
      </c>
      <c r="Z210" s="21">
        <v>100</v>
      </c>
      <c r="AA210" s="21">
        <v>100</v>
      </c>
      <c r="AB210" s="51">
        <v>2026</v>
      </c>
      <c r="AC210" s="5"/>
      <c r="AD210" s="5"/>
    </row>
    <row r="211" spans="2:30" s="5" customFormat="1" ht="42.75" customHeight="1" x14ac:dyDescent="0.25">
      <c r="B211" s="4">
        <v>0</v>
      </c>
      <c r="C211" s="4">
        <v>1</v>
      </c>
      <c r="D211" s="4">
        <v>1</v>
      </c>
      <c r="E211" s="4">
        <v>0</v>
      </c>
      <c r="F211" s="4">
        <v>7</v>
      </c>
      <c r="G211" s="4">
        <v>0</v>
      </c>
      <c r="H211" s="4">
        <v>9</v>
      </c>
      <c r="I211" s="4">
        <v>0</v>
      </c>
      <c r="J211" s="4">
        <v>1</v>
      </c>
      <c r="K211" s="4">
        <v>5</v>
      </c>
      <c r="L211" s="4">
        <v>0</v>
      </c>
      <c r="M211" s="4">
        <v>2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9" t="s">
        <v>112</v>
      </c>
      <c r="T211" s="51" t="s">
        <v>13</v>
      </c>
      <c r="U211" s="20">
        <f t="shared" ref="U211:AA211" si="30">U213+U214</f>
        <v>36136.800000000003</v>
      </c>
      <c r="V211" s="20">
        <f t="shared" si="30"/>
        <v>36210.300000000003</v>
      </c>
      <c r="W211" s="20">
        <f t="shared" si="30"/>
        <v>36210.300000000003</v>
      </c>
      <c r="X211" s="20">
        <f t="shared" si="30"/>
        <v>36210.300000000003</v>
      </c>
      <c r="Y211" s="20">
        <f t="shared" si="30"/>
        <v>36210.300000000003</v>
      </c>
      <c r="Z211" s="20">
        <f t="shared" si="30"/>
        <v>36210.300000000003</v>
      </c>
      <c r="AA211" s="20">
        <f t="shared" si="30"/>
        <v>217188.30000000002</v>
      </c>
      <c r="AB211" s="10">
        <v>2026</v>
      </c>
    </row>
    <row r="212" spans="2:30" s="5" customFormat="1" ht="83.25" customHeight="1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57" t="s">
        <v>113</v>
      </c>
      <c r="T212" s="51" t="s">
        <v>28</v>
      </c>
      <c r="U212" s="24">
        <v>66</v>
      </c>
      <c r="V212" s="24">
        <v>66</v>
      </c>
      <c r="W212" s="24">
        <v>66</v>
      </c>
      <c r="X212" s="24">
        <v>66</v>
      </c>
      <c r="Y212" s="24">
        <v>66</v>
      </c>
      <c r="Z212" s="24">
        <v>66</v>
      </c>
      <c r="AA212" s="24">
        <v>66</v>
      </c>
      <c r="AB212" s="51">
        <v>2026</v>
      </c>
    </row>
    <row r="213" spans="2:30" ht="31.5" customHeight="1" x14ac:dyDescent="0.25">
      <c r="B213" s="4">
        <v>0</v>
      </c>
      <c r="C213" s="4">
        <v>1</v>
      </c>
      <c r="D213" s="4">
        <v>1</v>
      </c>
      <c r="E213" s="4">
        <v>0</v>
      </c>
      <c r="F213" s="4">
        <v>7</v>
      </c>
      <c r="G213" s="4">
        <v>0</v>
      </c>
      <c r="H213" s="4">
        <v>9</v>
      </c>
      <c r="I213" s="4">
        <v>0</v>
      </c>
      <c r="J213" s="4">
        <v>1</v>
      </c>
      <c r="K213" s="4">
        <v>5</v>
      </c>
      <c r="L213" s="4">
        <v>0</v>
      </c>
      <c r="M213" s="4">
        <v>2</v>
      </c>
      <c r="N213" s="4">
        <v>9</v>
      </c>
      <c r="O213" s="4">
        <v>9</v>
      </c>
      <c r="P213" s="4">
        <v>9</v>
      </c>
      <c r="Q213" s="4">
        <v>9</v>
      </c>
      <c r="R213" s="4">
        <v>9</v>
      </c>
      <c r="S213" s="77" t="s">
        <v>114</v>
      </c>
      <c r="T213" s="63" t="s">
        <v>13</v>
      </c>
      <c r="U213" s="25">
        <v>36131.4</v>
      </c>
      <c r="V213" s="25">
        <v>36209.300000000003</v>
      </c>
      <c r="W213" s="25">
        <v>36210.300000000003</v>
      </c>
      <c r="X213" s="25">
        <v>36210.300000000003</v>
      </c>
      <c r="Y213" s="25">
        <v>36210.300000000003</v>
      </c>
      <c r="Z213" s="25">
        <v>36210.300000000003</v>
      </c>
      <c r="AA213" s="25">
        <f>U213+V213+W213+X213+Y213+Z213</f>
        <v>217181.90000000002</v>
      </c>
      <c r="AB213" s="51">
        <v>2026</v>
      </c>
      <c r="AC213" s="5"/>
      <c r="AD213" s="5"/>
    </row>
    <row r="214" spans="2:30" ht="30.75" customHeight="1" x14ac:dyDescent="0.25">
      <c r="B214" s="4">
        <v>0</v>
      </c>
      <c r="C214" s="4">
        <v>1</v>
      </c>
      <c r="D214" s="4">
        <v>1</v>
      </c>
      <c r="E214" s="4">
        <v>1</v>
      </c>
      <c r="F214" s="4">
        <v>0</v>
      </c>
      <c r="G214" s="4">
        <v>0</v>
      </c>
      <c r="H214" s="4">
        <v>4</v>
      </c>
      <c r="I214" s="4">
        <v>0</v>
      </c>
      <c r="J214" s="4">
        <v>1</v>
      </c>
      <c r="K214" s="4">
        <v>5</v>
      </c>
      <c r="L214" s="4">
        <v>0</v>
      </c>
      <c r="M214" s="4">
        <v>2</v>
      </c>
      <c r="N214" s="4">
        <v>9</v>
      </c>
      <c r="O214" s="4">
        <v>9</v>
      </c>
      <c r="P214" s="4">
        <v>9</v>
      </c>
      <c r="Q214" s="4">
        <v>9</v>
      </c>
      <c r="R214" s="4">
        <v>9</v>
      </c>
      <c r="S214" s="78"/>
      <c r="T214" s="64"/>
      <c r="U214" s="25">
        <v>5.4</v>
      </c>
      <c r="V214" s="25">
        <v>1</v>
      </c>
      <c r="W214" s="25">
        <v>0</v>
      </c>
      <c r="X214" s="25">
        <v>0</v>
      </c>
      <c r="Y214" s="25">
        <v>0</v>
      </c>
      <c r="Z214" s="25">
        <v>0</v>
      </c>
      <c r="AA214" s="25">
        <f>U214+V214+W214+X214+Y214+Z214</f>
        <v>6.4</v>
      </c>
      <c r="AB214" s="51">
        <v>2022</v>
      </c>
      <c r="AC214" s="5"/>
      <c r="AD214" s="5"/>
    </row>
    <row r="215" spans="2:30" ht="44.25" customHeight="1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57" t="s">
        <v>111</v>
      </c>
      <c r="T215" s="51" t="s">
        <v>17</v>
      </c>
      <c r="U215" s="21">
        <v>100</v>
      </c>
      <c r="V215" s="21">
        <v>100</v>
      </c>
      <c r="W215" s="21">
        <v>100</v>
      </c>
      <c r="X215" s="21">
        <v>100</v>
      </c>
      <c r="Y215" s="21">
        <v>100</v>
      </c>
      <c r="Z215" s="21">
        <v>100</v>
      </c>
      <c r="AA215" s="21">
        <v>100</v>
      </c>
      <c r="AB215" s="51">
        <v>2026</v>
      </c>
      <c r="AC215" s="5"/>
      <c r="AD215" s="5"/>
    </row>
    <row r="216" spans="2:30" ht="42" customHeight="1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57" t="s">
        <v>115</v>
      </c>
      <c r="T216" s="51" t="s">
        <v>30</v>
      </c>
      <c r="U216" s="51">
        <v>1</v>
      </c>
      <c r="V216" s="51">
        <v>1</v>
      </c>
      <c r="W216" s="51">
        <v>1</v>
      </c>
      <c r="X216" s="51">
        <v>1</v>
      </c>
      <c r="Y216" s="51">
        <v>1</v>
      </c>
      <c r="Z216" s="51">
        <v>1</v>
      </c>
      <c r="AA216" s="51">
        <v>1</v>
      </c>
      <c r="AB216" s="51">
        <v>2026</v>
      </c>
      <c r="AC216" s="5"/>
      <c r="AD216" s="5"/>
    </row>
    <row r="217" spans="2:30" ht="37.5" customHeight="1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57" t="s">
        <v>116</v>
      </c>
      <c r="T217" s="51" t="s">
        <v>17</v>
      </c>
      <c r="U217" s="21">
        <v>100</v>
      </c>
      <c r="V217" s="21">
        <v>100</v>
      </c>
      <c r="W217" s="21">
        <v>100</v>
      </c>
      <c r="X217" s="21">
        <v>100</v>
      </c>
      <c r="Y217" s="21">
        <v>100</v>
      </c>
      <c r="Z217" s="21">
        <v>100</v>
      </c>
      <c r="AA217" s="21">
        <v>100</v>
      </c>
      <c r="AB217" s="51">
        <v>2026</v>
      </c>
      <c r="AC217" s="5"/>
      <c r="AD217" s="5"/>
    </row>
    <row r="218" spans="2:30" s="5" customFormat="1" ht="60" customHeight="1" x14ac:dyDescent="0.25">
      <c r="B218" s="4">
        <v>0</v>
      </c>
      <c r="C218" s="4">
        <v>1</v>
      </c>
      <c r="D218" s="4">
        <v>1</v>
      </c>
      <c r="E218" s="4">
        <v>0</v>
      </c>
      <c r="F218" s="4">
        <v>7</v>
      </c>
      <c r="G218" s="4">
        <v>0</v>
      </c>
      <c r="H218" s="4">
        <v>9</v>
      </c>
      <c r="I218" s="4">
        <v>0</v>
      </c>
      <c r="J218" s="4">
        <v>1</v>
      </c>
      <c r="K218" s="4">
        <v>5</v>
      </c>
      <c r="L218" s="4">
        <v>0</v>
      </c>
      <c r="M218" s="4">
        <v>3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9" t="s">
        <v>117</v>
      </c>
      <c r="T218" s="51" t="s">
        <v>13</v>
      </c>
      <c r="U218" s="20">
        <f>U220</f>
        <v>13675</v>
      </c>
      <c r="V218" s="20">
        <f t="shared" ref="V218:AA218" si="31">V220</f>
        <v>13794.8</v>
      </c>
      <c r="W218" s="20">
        <f t="shared" si="31"/>
        <v>13794.8</v>
      </c>
      <c r="X218" s="20">
        <f t="shared" si="31"/>
        <v>13794.8</v>
      </c>
      <c r="Y218" s="20">
        <f t="shared" si="31"/>
        <v>13794.8</v>
      </c>
      <c r="Z218" s="20">
        <f t="shared" si="31"/>
        <v>13794.8</v>
      </c>
      <c r="AA218" s="20">
        <f t="shared" si="31"/>
        <v>82649</v>
      </c>
      <c r="AB218" s="10">
        <v>2026</v>
      </c>
    </row>
    <row r="219" spans="2:30" s="5" customFormat="1" ht="59.25" customHeight="1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57" t="s">
        <v>118</v>
      </c>
      <c r="T219" s="51" t="s">
        <v>17</v>
      </c>
      <c r="U219" s="21">
        <v>100</v>
      </c>
      <c r="V219" s="21">
        <v>100</v>
      </c>
      <c r="W219" s="21">
        <v>100</v>
      </c>
      <c r="X219" s="21">
        <v>100</v>
      </c>
      <c r="Y219" s="21">
        <v>100</v>
      </c>
      <c r="Z219" s="21">
        <v>100</v>
      </c>
      <c r="AA219" s="21">
        <v>100</v>
      </c>
      <c r="AB219" s="51">
        <v>2026</v>
      </c>
    </row>
    <row r="220" spans="2:30" ht="22.5" customHeight="1" x14ac:dyDescent="0.25">
      <c r="B220" s="4">
        <v>0</v>
      </c>
      <c r="C220" s="4">
        <v>1</v>
      </c>
      <c r="D220" s="4">
        <v>1</v>
      </c>
      <c r="E220" s="4">
        <v>0</v>
      </c>
      <c r="F220" s="4">
        <v>7</v>
      </c>
      <c r="G220" s="4">
        <v>0</v>
      </c>
      <c r="H220" s="4">
        <v>9</v>
      </c>
      <c r="I220" s="4">
        <v>0</v>
      </c>
      <c r="J220" s="4">
        <v>1</v>
      </c>
      <c r="K220" s="4">
        <v>5</v>
      </c>
      <c r="L220" s="4">
        <v>0</v>
      </c>
      <c r="M220" s="4">
        <v>3</v>
      </c>
      <c r="N220" s="4">
        <v>9</v>
      </c>
      <c r="O220" s="4">
        <v>9</v>
      </c>
      <c r="P220" s="4">
        <v>9</v>
      </c>
      <c r="Q220" s="4">
        <v>9</v>
      </c>
      <c r="R220" s="4">
        <v>9</v>
      </c>
      <c r="S220" s="57" t="s">
        <v>119</v>
      </c>
      <c r="T220" s="51" t="s">
        <v>13</v>
      </c>
      <c r="U220" s="25">
        <v>13675</v>
      </c>
      <c r="V220" s="25">
        <v>13794.8</v>
      </c>
      <c r="W220" s="25">
        <v>13794.8</v>
      </c>
      <c r="X220" s="25">
        <v>13794.8</v>
      </c>
      <c r="Y220" s="25">
        <v>13794.8</v>
      </c>
      <c r="Z220" s="25">
        <v>13794.8</v>
      </c>
      <c r="AA220" s="25">
        <f>U220+V220+W220+X220+Y220+Z220</f>
        <v>82649</v>
      </c>
      <c r="AB220" s="51">
        <v>2026</v>
      </c>
      <c r="AC220" s="5"/>
      <c r="AD220" s="5"/>
    </row>
    <row r="221" spans="2:30" ht="40.5" customHeight="1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57" t="s">
        <v>111</v>
      </c>
      <c r="T221" s="51" t="s">
        <v>17</v>
      </c>
      <c r="U221" s="21">
        <v>100</v>
      </c>
      <c r="V221" s="21">
        <v>100</v>
      </c>
      <c r="W221" s="21">
        <v>100</v>
      </c>
      <c r="X221" s="21">
        <v>100</v>
      </c>
      <c r="Y221" s="21">
        <v>100</v>
      </c>
      <c r="Z221" s="21">
        <v>100</v>
      </c>
      <c r="AA221" s="21">
        <v>100</v>
      </c>
      <c r="AB221" s="51">
        <v>2026</v>
      </c>
      <c r="AC221" s="5"/>
      <c r="AD221" s="5"/>
    </row>
    <row r="222" spans="2:30" ht="37.5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57" t="s">
        <v>120</v>
      </c>
      <c r="T222" s="51" t="s">
        <v>30</v>
      </c>
      <c r="U222" s="51">
        <v>1</v>
      </c>
      <c r="V222" s="51">
        <v>1</v>
      </c>
      <c r="W222" s="51">
        <v>1</v>
      </c>
      <c r="X222" s="51">
        <v>1</v>
      </c>
      <c r="Y222" s="51">
        <v>1</v>
      </c>
      <c r="Z222" s="51">
        <v>1</v>
      </c>
      <c r="AA222" s="51">
        <v>1</v>
      </c>
      <c r="AB222" s="51">
        <v>2026</v>
      </c>
      <c r="AC222" s="5"/>
      <c r="AD222" s="5"/>
    </row>
    <row r="223" spans="2:30" ht="56.25" customHeight="1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57" t="s">
        <v>121</v>
      </c>
      <c r="T223" s="51" t="s">
        <v>28</v>
      </c>
      <c r="U223" s="24">
        <v>147</v>
      </c>
      <c r="V223" s="24">
        <v>148</v>
      </c>
      <c r="W223" s="24">
        <v>148</v>
      </c>
      <c r="X223" s="24">
        <v>148</v>
      </c>
      <c r="Y223" s="24">
        <v>148</v>
      </c>
      <c r="Z223" s="24">
        <v>148</v>
      </c>
      <c r="AA223" s="24">
        <v>148</v>
      </c>
      <c r="AB223" s="51">
        <v>2026</v>
      </c>
      <c r="AC223" s="5"/>
      <c r="AD223" s="5"/>
    </row>
    <row r="224" spans="2:30" x14ac:dyDescent="0.25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5"/>
      <c r="T224" s="61"/>
      <c r="U224" s="33"/>
      <c r="V224" s="33"/>
      <c r="W224" s="33"/>
      <c r="X224" s="33"/>
      <c r="Y224" s="33"/>
      <c r="Z224" s="33"/>
      <c r="AA224" s="33"/>
      <c r="AB224" s="61" t="s">
        <v>122</v>
      </c>
      <c r="AC224" s="5"/>
      <c r="AD224" s="5"/>
    </row>
    <row r="225" spans="1:30" ht="171.75" customHeight="1" x14ac:dyDescent="0.25">
      <c r="B225" s="106" t="s">
        <v>169</v>
      </c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5"/>
      <c r="AD225" s="5"/>
    </row>
    <row r="226" spans="1:30" ht="16.5" customHeight="1" x14ac:dyDescent="0.3">
      <c r="A226" s="3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7" t="s">
        <v>15</v>
      </c>
      <c r="W226" s="5"/>
      <c r="X226" s="5"/>
      <c r="Y226" s="5"/>
      <c r="Z226" s="5"/>
      <c r="AA226" s="5"/>
      <c r="AB226" s="18"/>
      <c r="AC226" s="5"/>
      <c r="AD226" s="5"/>
    </row>
    <row r="227" spans="1:30" x14ac:dyDescent="0.25">
      <c r="A227" s="3"/>
      <c r="B227" s="105" t="s">
        <v>192</v>
      </c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5"/>
      <c r="AD227" s="5"/>
    </row>
    <row r="228" spans="1:30" ht="15" customHeight="1" x14ac:dyDescent="0.25">
      <c r="A228" s="3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5"/>
      <c r="W228" s="5"/>
      <c r="X228" s="5"/>
      <c r="Y228" s="5"/>
      <c r="Z228" s="5"/>
      <c r="AA228" s="5"/>
      <c r="AB228" s="18"/>
    </row>
    <row r="229" spans="1:30" ht="15" customHeight="1" x14ac:dyDescent="0.25">
      <c r="A229" s="3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5"/>
      <c r="W229" s="5"/>
      <c r="X229" s="5"/>
      <c r="Y229" s="5"/>
      <c r="Z229" s="5"/>
      <c r="AA229" s="5"/>
      <c r="AB229" s="18"/>
    </row>
    <row r="230" spans="1:30" ht="27" customHeight="1" x14ac:dyDescent="0.25">
      <c r="A230" s="3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5"/>
      <c r="W230" s="5"/>
      <c r="X230" s="5"/>
      <c r="Y230" s="5"/>
      <c r="Z230" s="5"/>
      <c r="AA230" s="5"/>
      <c r="AB230" s="18"/>
    </row>
    <row r="231" spans="1:30" x14ac:dyDescent="0.3">
      <c r="U231" s="5"/>
      <c r="V231" s="5"/>
      <c r="W231" s="5"/>
      <c r="X231" s="45"/>
      <c r="Y231" s="45"/>
      <c r="Z231" s="45"/>
      <c r="AA231" s="5"/>
      <c r="AB231" s="5"/>
    </row>
    <row r="232" spans="1:30" x14ac:dyDescent="0.3">
      <c r="U232" s="5"/>
      <c r="V232" s="5"/>
      <c r="W232" s="5"/>
      <c r="X232" s="46"/>
      <c r="Y232" s="46"/>
      <c r="Z232" s="46"/>
      <c r="AA232" s="5"/>
      <c r="AB232" s="5"/>
    </row>
    <row r="233" spans="1:30" x14ac:dyDescent="0.3">
      <c r="U233" s="5"/>
      <c r="V233" s="5"/>
      <c r="W233" s="5"/>
      <c r="X233" s="45"/>
      <c r="Y233" s="45"/>
      <c r="Z233" s="45"/>
      <c r="AA233" s="5"/>
      <c r="AB233" s="5"/>
    </row>
  </sheetData>
  <mergeCells count="61">
    <mergeCell ref="T213:T214"/>
    <mergeCell ref="B225:AB225"/>
    <mergeCell ref="S185:S186"/>
    <mergeCell ref="T185:T186"/>
    <mergeCell ref="T118:T120"/>
    <mergeCell ref="S134:S137"/>
    <mergeCell ref="S139:S142"/>
    <mergeCell ref="T134:T137"/>
    <mergeCell ref="T139:T142"/>
    <mergeCell ref="B227:AB227"/>
    <mergeCell ref="S198:S200"/>
    <mergeCell ref="T198:T200"/>
    <mergeCell ref="S124:S126"/>
    <mergeCell ref="T124:T126"/>
    <mergeCell ref="S130:S132"/>
    <mergeCell ref="T130:T132"/>
    <mergeCell ref="S147:S148"/>
    <mergeCell ref="T147:T148"/>
    <mergeCell ref="S152:S153"/>
    <mergeCell ref="T152:T153"/>
    <mergeCell ref="S181:S182"/>
    <mergeCell ref="T181:T182"/>
    <mergeCell ref="S176:S178"/>
    <mergeCell ref="T176:T178"/>
    <mergeCell ref="S213:S214"/>
    <mergeCell ref="B1:AB1"/>
    <mergeCell ref="B2:AB2"/>
    <mergeCell ref="B4:AB4"/>
    <mergeCell ref="B5:AB5"/>
    <mergeCell ref="B6:D7"/>
    <mergeCell ref="E6:R6"/>
    <mergeCell ref="S6:S7"/>
    <mergeCell ref="T6:T7"/>
    <mergeCell ref="U6:Z6"/>
    <mergeCell ref="AA6:AB6"/>
    <mergeCell ref="E7:F7"/>
    <mergeCell ref="G7:H7"/>
    <mergeCell ref="S64:S67"/>
    <mergeCell ref="T64:T67"/>
    <mergeCell ref="S25:S28"/>
    <mergeCell ref="T25:T28"/>
    <mergeCell ref="I7:R7"/>
    <mergeCell ref="T46:T47"/>
    <mergeCell ref="S54:S57"/>
    <mergeCell ref="S20:S22"/>
    <mergeCell ref="T20:T22"/>
    <mergeCell ref="S35:S37"/>
    <mergeCell ref="T35:T37"/>
    <mergeCell ref="S46:S47"/>
    <mergeCell ref="T54:T57"/>
    <mergeCell ref="S59:S62"/>
    <mergeCell ref="T59:T62"/>
    <mergeCell ref="T111:T112"/>
    <mergeCell ref="S118:S120"/>
    <mergeCell ref="S91:S92"/>
    <mergeCell ref="T91:T92"/>
    <mergeCell ref="T80:T81"/>
    <mergeCell ref="S94:S95"/>
    <mergeCell ref="S80:S81"/>
    <mergeCell ref="S111:S112"/>
    <mergeCell ref="T94:T95"/>
  </mergeCells>
  <pageMargins left="0.78740157480314965" right="0.39370078740157483" top="0.78740157480314965" bottom="0.78740157480314965" header="0.51181102362204722" footer="0.51181102362204722"/>
  <pageSetup paperSize="9" scale="41" fitToHeight="0" orientation="landscape" r:id="rId1"/>
  <headerFooter differentFirst="1">
    <oddHeader>&amp;C&amp;11&amp;"Calibri,Regular"&amp;P&amp;12&amp;"-,Regular"</oddHeader>
  </headerFooter>
  <rowBreaks count="7" manualBreakCount="7">
    <brk id="24" max="16383" man="1"/>
    <brk id="51" max="27" man="1"/>
    <brk id="86" max="27" man="1"/>
    <brk id="117" max="27" man="1"/>
    <brk id="151" max="27" man="1"/>
    <brk id="180" max="27" man="1"/>
    <brk id="21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Ким Екатерина Игоревна</cp:lastModifiedBy>
  <cp:lastPrinted>2022-07-01T08:54:16Z</cp:lastPrinted>
  <dcterms:created xsi:type="dcterms:W3CDTF">2020-08-26T11:52:36Z</dcterms:created>
  <dcterms:modified xsi:type="dcterms:W3CDTF">2022-07-04T14:30:08Z</dcterms:modified>
</cp:coreProperties>
</file>